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940" windowHeight="3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<sst xmlns="http://schemas.openxmlformats.org/spreadsheetml/2006/main" count="311" uniqueCount="223">
  <si>
    <t>Učešće u zajedničkim projektima i izrada proj.dokum.</t>
  </si>
  <si>
    <t>Učešće u digitalizaciji katastarskih planova</t>
  </si>
  <si>
    <t>Tekući grantovi drugim nivoima vlasti</t>
  </si>
  <si>
    <t>Tekući grantovi mjesnim zajednicama</t>
  </si>
  <si>
    <t>Namjenski grantovi drugim nivoima vlasti</t>
  </si>
  <si>
    <t>Transfer za izbore</t>
  </si>
  <si>
    <t>Transfer iz sredstava za zaštitu okoliša</t>
  </si>
  <si>
    <t>Troškovi mrtvozorstva</t>
  </si>
  <si>
    <t>Članarine općine u udruženjima</t>
  </si>
  <si>
    <t>Transfer za Centre za socijalni rad</t>
  </si>
  <si>
    <t>Grantovi pojedincima</t>
  </si>
  <si>
    <t>Grantovi pojedincima po osnovu materij.-soc.</t>
  </si>
  <si>
    <t>Ostali grantovi pojedincima</t>
  </si>
  <si>
    <t>Transfer za posebne namjene</t>
  </si>
  <si>
    <t>Transfer za posebne namjene-elem. nepogode</t>
  </si>
  <si>
    <t>Transfer za prevoz učenika</t>
  </si>
  <si>
    <t>Grantovi neprofitnim organizacijama</t>
  </si>
  <si>
    <t>Učešće u sufinansiranju JU "Dječije obdanište"</t>
  </si>
  <si>
    <t>Crveni križ Vareš</t>
  </si>
  <si>
    <t>Učešće u sufinansiranju vjerskih zajednica</t>
  </si>
  <si>
    <t>Učešće u subvencioniranju pučke kuhinje</t>
  </si>
  <si>
    <t>Ostali tekući transferi neprofitnim organizacij.</t>
  </si>
  <si>
    <t>Transfer za parlamentarne političke partije</t>
  </si>
  <si>
    <t xml:space="preserve">Ostale isplate pojedincima iz materij.-socij. (Budžet ZDK) </t>
  </si>
  <si>
    <t xml:space="preserve">Ostale isplate pojedincima iz materij.-socij.(Budžet Općine) </t>
  </si>
  <si>
    <t>Izdaci za raseljena lica (Budžet Općine)</t>
  </si>
  <si>
    <t>Subvencije javnim preduzećima</t>
  </si>
  <si>
    <t>Subvencije troškova Službe hitne pomoći</t>
  </si>
  <si>
    <t>Subvencije privatnim preduzećima i poduzetnic.</t>
  </si>
  <si>
    <t>Poticaj poljoprivrednoj proizvodnji</t>
  </si>
  <si>
    <t>Drugi tekući rashodi</t>
  </si>
  <si>
    <t xml:space="preserve">Naknade za povrat više ili pogrešno uplaćenih sredst. </t>
  </si>
  <si>
    <t>Izvršenje sudskih presuda i rješenja o izvršenju</t>
  </si>
  <si>
    <t>Troškovi sudskog postupka</t>
  </si>
  <si>
    <t>Kapitalni grantovi drugim nivoima vlasti</t>
  </si>
  <si>
    <t>K A P I T A L N I   I Z D A C I</t>
  </si>
  <si>
    <t>Izdaci za nabavku stalnih sredstava</t>
  </si>
  <si>
    <t>Kompjuterska oprema</t>
  </si>
  <si>
    <t>Motorna vozila</t>
  </si>
  <si>
    <t>Licenca za korištenje zemljišta, patenata</t>
  </si>
  <si>
    <t>Investiciono održavanje zgrada</t>
  </si>
  <si>
    <t>Izdaci za finansijsku imovinu</t>
  </si>
  <si>
    <t>Izdaci za otplate dugova</t>
  </si>
  <si>
    <t>NAZIV VRSTE RASHODA</t>
  </si>
  <si>
    <t>II POSEBNI DIO</t>
  </si>
  <si>
    <t>Ekonomski kod</t>
  </si>
  <si>
    <t>Stručna služba             OV i ON</t>
  </si>
  <si>
    <t>Poštanske usluge</t>
  </si>
  <si>
    <t>Ostali izdaci za dr. sam. djel. i povr. samos. rad</t>
  </si>
  <si>
    <t>Zaštita okoliša</t>
  </si>
  <si>
    <t>TEKUĆI GRANTOVI I DR.TEKUĆI RASHODI</t>
  </si>
  <si>
    <t>Transfer za kulturu-Centar za kulturu</t>
  </si>
  <si>
    <t>KAPITALNI GRANTOVI</t>
  </si>
  <si>
    <t>IZVORI SREDSTAVA REZERVI</t>
  </si>
  <si>
    <t>Rezerve</t>
  </si>
  <si>
    <t>Zakonske rezerve</t>
  </si>
  <si>
    <t>U K U P N O :</t>
  </si>
  <si>
    <t>Broj zaposlenih:</t>
  </si>
  <si>
    <t>Transfer za Centre za socijalni rad(mat.tr. i plaće zaposlenih)</t>
  </si>
  <si>
    <t>Stalna socijalna pomoć</t>
  </si>
  <si>
    <t>Grantovi udruženjima građana, udruženjima proizašlim iz rata, sportskim udruženjima</t>
  </si>
  <si>
    <t>Inf.za potrebe Općine-HR Bobovac Vareš</t>
  </si>
  <si>
    <t>SufinanciranjeOpće biblioteke Vareš(mat.troškovi)</t>
  </si>
  <si>
    <t>Plaće i naknade troškova zaposlenih</t>
  </si>
  <si>
    <t>Doprinosi poslodavca i ostali doprinosi</t>
  </si>
  <si>
    <t>Izdaci za materijal, sitan inventar i usluge</t>
  </si>
  <si>
    <t>Tekući transferi i drugi tekući rashodi</t>
  </si>
  <si>
    <t>Kapitalni transferi</t>
  </si>
  <si>
    <t>Kapitalni izdaci</t>
  </si>
  <si>
    <t>Troškovi prevoza u zemlji javnim sredstvima</t>
  </si>
  <si>
    <t>Benzin</t>
  </si>
  <si>
    <t>Motorno ulje</t>
  </si>
  <si>
    <t>Namještaj</t>
  </si>
  <si>
    <t>Član 3.</t>
  </si>
  <si>
    <t>Kapitalni grantovi mjesnim zajednicama (Budžet Općine)</t>
  </si>
  <si>
    <t>Ostali transferi pojedincima na području zdravstvenog osiguranja (Budžet ZDK -liječenje i dr.)</t>
  </si>
  <si>
    <t>Pogrebni troškovi- troškovi dženaza i sahrana (Budžet ZDK)</t>
  </si>
  <si>
    <t>Ostale isplate pojedincima (Budžet ZDK-udžbenici i dr.)</t>
  </si>
  <si>
    <t>Isplate stipendija (Budžet ZDK)</t>
  </si>
  <si>
    <t>Isplate stipendija (Budžet Općine)</t>
  </si>
  <si>
    <t>Izdaci za raseljena lica (Budžet ZDK)</t>
  </si>
  <si>
    <t xml:space="preserve">Transferi pojedincima na području zdravstv. osiguranja </t>
  </si>
  <si>
    <t>Budžetska rezerva</t>
  </si>
  <si>
    <t>Obilježavanje značajnih datuma(dana općine,kulturne manifestacije i državni praznici)</t>
  </si>
  <si>
    <t>Član 4.</t>
  </si>
  <si>
    <t>Budžetski/Proračunski korisnici, koji su u posebnom dijelu Budžeta/Proračuna određeni za nosioce sredstava po pojedinim pozicijama, sredstva iz Budžeta/Proračuna mogu koristiti samo za namjene i do visine utvrđene u posebnom dijelu Budžeta/Proračuna.</t>
  </si>
  <si>
    <t>Član 5.</t>
  </si>
  <si>
    <t>Stupanje na snagu</t>
  </si>
  <si>
    <t>PREDSJEDAVAJUĆI OPĆINSKOG VIJEĆA</t>
  </si>
  <si>
    <t>Zdravko Marošević</t>
  </si>
  <si>
    <t>Kapitalni grantovi pojedincima</t>
  </si>
  <si>
    <t>Kapitalni grantovi pojedincima (Budžet ZDK)</t>
  </si>
  <si>
    <t>-1-</t>
  </si>
  <si>
    <t>-2-</t>
  </si>
  <si>
    <t>Rekonstrukcija cesta i mostova (Budžet FBiH i Budžet ZDK)</t>
  </si>
  <si>
    <t>-3-</t>
  </si>
  <si>
    <t>-4-</t>
  </si>
  <si>
    <t>-5-</t>
  </si>
  <si>
    <t>-6-</t>
  </si>
  <si>
    <t>-7-</t>
  </si>
  <si>
    <t>-8-</t>
  </si>
  <si>
    <t>PLAĆE I NAKNADE TROŠKOVA ZAPOSLENIH</t>
  </si>
  <si>
    <t>Bruto plaće i naknade plaća</t>
  </si>
  <si>
    <t>Plaće po umanjenju doprinosa iz redovnog rada</t>
  </si>
  <si>
    <t>Doprinosi za PIO / MIO</t>
  </si>
  <si>
    <t>Doprinosi za zdravstveno osiguranje</t>
  </si>
  <si>
    <t>Doprinosi za zapošljavanje</t>
  </si>
  <si>
    <t>Kapitalni grantovi mjesnim zajednicama (Budžet ZDK)</t>
  </si>
  <si>
    <t>Otplate domaćim opskrbljivačima kredita</t>
  </si>
  <si>
    <t>Izdaci za usluge održavanja čistoće(gradska higijena)</t>
  </si>
  <si>
    <t>Naknade troškova zaposlenih</t>
  </si>
  <si>
    <t>Naknade za prijevoz s posla i na posao</t>
  </si>
  <si>
    <t>Naknade za topli obrok tokom rada</t>
  </si>
  <si>
    <t>Regres za godišnji odmor</t>
  </si>
  <si>
    <t>Otpremnine zbog odlaska u penziju/mirovinu</t>
  </si>
  <si>
    <t>Jubilarne nagrade za stabilnost u radu, darovi i sl</t>
  </si>
  <si>
    <t>Pomoć u slučaju smrti</t>
  </si>
  <si>
    <t>Pomoć u slučaju ostalih bolesti</t>
  </si>
  <si>
    <t>DOPRINOSI POSLODAVCA I OSTALI DOPRINOSI</t>
  </si>
  <si>
    <t xml:space="preserve">Doprinosi poslodavca  </t>
  </si>
  <si>
    <t>Doprinosi na teret poslodavca</t>
  </si>
  <si>
    <t>IZDACI ZA MATERIJAL, SITAN INVENTAR I USLUGE</t>
  </si>
  <si>
    <t>Putni troškovi</t>
  </si>
  <si>
    <t>Putni troškovi u zemlji</t>
  </si>
  <si>
    <t>Troškovi prevoza u zemlji službenim sredstvima</t>
  </si>
  <si>
    <t>Putovanje, lična/osobna vozila u zemlji</t>
  </si>
  <si>
    <t>Troškovi dnevnica u zemlji</t>
  </si>
  <si>
    <t>Izdaci za energiju</t>
  </si>
  <si>
    <t>Izdaci za električnu energiju</t>
  </si>
  <si>
    <t>Ugalj</t>
  </si>
  <si>
    <t>Drvo</t>
  </si>
  <si>
    <t>Izdaci za komunikaciju i komunalne usluge</t>
  </si>
  <si>
    <t xml:space="preserve">Izdaci za komunikaciju  </t>
  </si>
  <si>
    <t xml:space="preserve">Izdaci za internet </t>
  </si>
  <si>
    <t xml:space="preserve">Izdaci za mobilni telefon </t>
  </si>
  <si>
    <t>Izdaci za komunalne usluge</t>
  </si>
  <si>
    <t>Izdaci za vodu i kanalizaciju</t>
  </si>
  <si>
    <t>Ostale komunalne usluge</t>
  </si>
  <si>
    <t>Nabavka materijala i sitnog inventara</t>
  </si>
  <si>
    <t>Administrativni materijal i sitan inventar</t>
  </si>
  <si>
    <t xml:space="preserve">Materijal za dekoraciju službenih prostorija </t>
  </si>
  <si>
    <t>Sitan inventar</t>
  </si>
  <si>
    <t>Izdaci za ostali administrativni materijal</t>
  </si>
  <si>
    <t>Ostali materijali posebne namjene</t>
  </si>
  <si>
    <t>Hrana i prehrambeni materijal</t>
  </si>
  <si>
    <t xml:space="preserve">Materijal za čišćenje </t>
  </si>
  <si>
    <t>Izdaci za usluge prevoza i goriva</t>
  </si>
  <si>
    <t>Gorivo za prevoz</t>
  </si>
  <si>
    <t>Dizel</t>
  </si>
  <si>
    <t>Prevozne usluge</t>
  </si>
  <si>
    <t>Prevoz robe (vazdušni,cestovni,željeznički)</t>
  </si>
  <si>
    <t>Registracija motornih vozila</t>
  </si>
  <si>
    <t>Izdaci za prevoz ljudi</t>
  </si>
  <si>
    <t>Unajmljivanje imovine,opreme i nemat. imovine</t>
  </si>
  <si>
    <t>Unajmljivanje imovine</t>
  </si>
  <si>
    <t>Unajmljivanje prostora ili zgrada</t>
  </si>
  <si>
    <t>Izdaci za tekuće održavanje</t>
  </si>
  <si>
    <t xml:space="preserve">Materijal za opravke i održavanje 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</si>
  <si>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</si>
  <si>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</si>
  <si>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</si>
  <si>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</si>
  <si>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</si>
  <si>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</si>
  <si>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održavanja opreme</t>
  </si>
  <si>
    <t xml:space="preserve">Usluge opravki i održavanja vozila </t>
  </si>
  <si>
    <t>Izdaci osiguranja,bankarskih usluga</t>
  </si>
  <si>
    <t>Usluge bankarstva i platnog prometa</t>
  </si>
  <si>
    <t>Izdaci bankarskih usluga</t>
  </si>
  <si>
    <t>Ugovorene i druge posebne usluge</t>
  </si>
  <si>
    <t>Izdaci za informisanje</t>
  </si>
  <si>
    <t xml:space="preserve">Usluge reprezentacije </t>
  </si>
  <si>
    <t>Ostale stručne usluge</t>
  </si>
  <si>
    <t>Ostali izdaci za informisanje</t>
  </si>
  <si>
    <t>Usluge za stručno obrazovanje</t>
  </si>
  <si>
    <t>Usluge stručnog obrazovanja</t>
  </si>
  <si>
    <t>Izdaci za specijalizaciju i školovanje</t>
  </si>
  <si>
    <t>Stručne usluge</t>
  </si>
  <si>
    <t>Medicinske i laboratorijske usluge</t>
  </si>
  <si>
    <t>Primarna opća zdravstvena zaštita</t>
  </si>
  <si>
    <t xml:space="preserve">Zatezne kamate i troškovi spora </t>
  </si>
  <si>
    <t xml:space="preserve">Zatezne kamate  </t>
  </si>
  <si>
    <t>Izdaci po osnovu drugih samostalni djelatnosti</t>
  </si>
  <si>
    <t>Izdaci za volonterski rad po osnovu ugovora</t>
  </si>
  <si>
    <t xml:space="preserve">Izdaci za rad komisija </t>
  </si>
  <si>
    <t>Izdaci za naknade skupštinskim zastupnicima</t>
  </si>
  <si>
    <t>Izdaci za poreze i doprinose na dohodak</t>
  </si>
  <si>
    <t>Posebna naknada na dohodak za zaštitu od nesreća</t>
  </si>
  <si>
    <t>Energetsko utopljavanje-Vareš-stan</t>
  </si>
  <si>
    <t>Početak rada JP ŠPD Šumarstvo Vareš i Olovo d.o.o.</t>
  </si>
  <si>
    <t>Sajam domaćih proizvoda</t>
  </si>
  <si>
    <t>Razvoj tradicionalnih zanata</t>
  </si>
  <si>
    <t xml:space="preserve">Ostale nespomenute usluge i dadžbine </t>
  </si>
  <si>
    <t>Obilježavanje minskih polja</t>
  </si>
  <si>
    <t>Podsticaj porodiljama</t>
  </si>
  <si>
    <t>-11-</t>
  </si>
  <si>
    <t>-12-</t>
  </si>
  <si>
    <t>-13-</t>
  </si>
  <si>
    <t>-14-</t>
  </si>
  <si>
    <t>-15-</t>
  </si>
  <si>
    <t>-16-</t>
  </si>
  <si>
    <t>Transfer za očuvanje kulturne baštine</t>
  </si>
  <si>
    <t>IZDACI ZA KAMATE I OSTALE NAKNADE</t>
  </si>
  <si>
    <t>Kamate na domaće pozajmljivanje</t>
  </si>
  <si>
    <t>Služba za OU,DD i BiZ</t>
  </si>
  <si>
    <t>Služba za      CZ</t>
  </si>
  <si>
    <t>Plan budžeta za 2016. godinu</t>
  </si>
  <si>
    <t>Služba za PU,U,PiF</t>
  </si>
  <si>
    <t xml:space="preserve">Izdaci po osnovu ugovora odjelu </t>
  </si>
  <si>
    <t>Subvencije troškova komunalnih usluga</t>
  </si>
  <si>
    <t>Otplate unutarnjeg duga-obaveze za zaposlene</t>
  </si>
  <si>
    <t>Izdaci za telefon, mob.tel., internet i poštanske usluge</t>
  </si>
  <si>
    <t>Usluge opravki i održavanja cesta i mostova (lok. putevi)</t>
  </si>
  <si>
    <t xml:space="preserve">Ostale usluge (mjesne zajednice) </t>
  </si>
  <si>
    <t>Sufinansiranje puta Pajtov Han - Budoželje</t>
  </si>
  <si>
    <t>Sufinansiranje puta Striježevo - Kokoščići</t>
  </si>
  <si>
    <t xml:space="preserve">Sufinansiranje puta Križ - Borovica </t>
  </si>
  <si>
    <t>Kapitalni projekti na području grada</t>
  </si>
  <si>
    <t>Transfer za Malu školu Vareš</t>
  </si>
  <si>
    <t>Troškovi dnevnica u inozemstvu</t>
  </si>
  <si>
    <r>
      <t>Rashodi i izdaci u Budžetu/Proračunu za 2016. godinu iznose</t>
    </r>
    <r>
      <rPr>
        <b/>
        <sz val="10"/>
        <rFont val="Arial"/>
        <family val="2"/>
      </rPr>
      <t xml:space="preserve"> 3.028.0000 KM</t>
    </r>
    <r>
      <rPr>
        <sz val="10"/>
        <rFont val="Arial"/>
        <family val="0"/>
      </rPr>
      <t xml:space="preserve"> i raspoređuju se po korisnicima u posebnom dijelu Budžeta/Proračuna kako slijedi: </t>
    </r>
  </si>
  <si>
    <t xml:space="preserve"> Budžet/Proračun Općine Vareš za 2016. godinu stupa na snagu osmog dana od dana objavljivanja na oglasnoj tabli Općine Vareš, a primjenjivat će se od 01.01.2016. godine.</t>
  </si>
  <si>
    <t>OP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</si>
</sst>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  <numFmt numFmtId="171" formatCode="#,##0.000"/>
    <numFmt numFmtId="172" formatCode="#,##0.0"/>
    <numFmt numFmtId="173" formatCode="[$-41A]dd\.\ mmmm\ yyyy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5"/>
      <color indexed="8"/>
      <name val="Arial"/>
      <family val="0"/>
    </font>
    <font>
      <sz val="2"/>
      <color indexed="8"/>
      <name val="Arial"/>
      <family val="0"/>
    </font>
    <font>
      <sz val="1.8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readingOrder="2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0" fillId="0" borderId="10" xfId="0" applyBorder="1" applyAlignment="1" quotePrefix="1">
      <alignment horizontal="center"/>
    </xf>
    <xf numFmtId="0" fontId="3" fillId="2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24" borderId="10" xfId="0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5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1" fillId="20" borderId="12" xfId="0" applyNumberFormat="1" applyFont="1" applyFill="1" applyBorder="1" applyAlignment="1">
      <alignment horizontal="right"/>
    </xf>
    <xf numFmtId="4" fontId="1" fillId="20" borderId="13" xfId="0" applyNumberFormat="1" applyFont="1" applyFill="1" applyBorder="1" applyAlignment="1">
      <alignment horizontal="right"/>
    </xf>
    <xf numFmtId="0" fontId="1" fillId="20" borderId="12" xfId="0" applyFont="1" applyFill="1" applyBorder="1" applyAlignment="1">
      <alignment horizontal="left"/>
    </xf>
    <xf numFmtId="0" fontId="1" fillId="20" borderId="14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1" fillId="20" borderId="10" xfId="0" applyNumberFormat="1" applyFont="1" applyFill="1" applyBorder="1" applyAlignment="1">
      <alignment horizontal="right"/>
    </xf>
    <xf numFmtId="0" fontId="1" fillId="20" borderId="10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0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Prihodi od poreza 1.260.800 KM (48,21%)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Neporezni prihodi-974.500 KM (37,26%)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Tekući transferi (transferi i donacije)- 380.000 KM (14,53%)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Kapitalni primici 0 KM (0,00%)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1"/>
          </c:dLbls>
          <c:val>
            <c:numRef>
              <c:f>'[1]Sheet1'!$N$550:$N$553</c:f>
              <c:numCache>
                <c:ptCount val="4"/>
                <c:pt idx="0">
                  <c:v>1260800</c:v>
                </c:pt>
                <c:pt idx="1">
                  <c:v>974500</c:v>
                </c:pt>
                <c:pt idx="2">
                  <c:v>380000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1"/>
          </c:dLbls>
          <c:val>
            <c:numRef>
              <c:f>'[1]Sheet1'!$O$550:$O$553</c:f>
              <c:numCache>
                <c:ptCount val="4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Sheet2!$A$2:$K$8</c:f>
              <c:multiLvlStrCache>
                <c:ptCount val="7"/>
                <c:lvl>
                  <c:pt idx="0">
                    <c:v>Plaće i naknade troškova zaposlenih</c:v>
                  </c:pt>
                  <c:pt idx="1">
                    <c:v>Doprinosi poslodavca i ostali doprinosi</c:v>
                  </c:pt>
                  <c:pt idx="2">
                    <c:v>Izdaci za materijal, sitan inventar i usluge</c:v>
                  </c:pt>
                  <c:pt idx="3">
                    <c:v>Tekući transferi i drugi tekući rashodi</c:v>
                  </c:pt>
                  <c:pt idx="4">
                    <c:v>Kapitalni transferi</c:v>
                  </c:pt>
                  <c:pt idx="5">
                    <c:v>Kapitalni izdaci</c:v>
                  </c:pt>
                  <c:pt idx="6">
                    <c:v>Budžetska rezerva</c:v>
                  </c:pt>
                </c:lvl>
              </c:multiLvlStrCache>
            </c:multiLvlStrRef>
          </c:cat>
          <c:val>
            <c:numRef>
              <c:f>Sheet2!$L$2:$L$8</c:f>
              <c:numCache>
                <c:ptCount val="7"/>
                <c:pt idx="0">
                  <c:v>1217100</c:v>
                </c:pt>
                <c:pt idx="1">
                  <c:v>105200</c:v>
                </c:pt>
                <c:pt idx="2">
                  <c:v>704300</c:v>
                </c:pt>
                <c:pt idx="3">
                  <c:v>453700</c:v>
                </c:pt>
                <c:pt idx="4">
                  <c:v>45000</c:v>
                </c:pt>
                <c:pt idx="5">
                  <c:v>80000</c:v>
                </c:pt>
                <c:pt idx="6">
                  <c:v>10000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Sheet2!$A$2:$K$8</c:f>
              <c:multiLvlStrCache>
                <c:ptCount val="7"/>
                <c:lvl>
                  <c:pt idx="0">
                    <c:v>Plaće i naknade troškova zaposlenih</c:v>
                  </c:pt>
                  <c:pt idx="1">
                    <c:v>Doprinosi poslodavca i ostali doprinosi</c:v>
                  </c:pt>
                  <c:pt idx="2">
                    <c:v>Izdaci za materijal, sitan inventar i usluge</c:v>
                  </c:pt>
                  <c:pt idx="3">
                    <c:v>Tekući transferi i drugi tekući rashodi</c:v>
                  </c:pt>
                  <c:pt idx="4">
                    <c:v>Kapitalni transferi</c:v>
                  </c:pt>
                  <c:pt idx="5">
                    <c:v>Kapitalni izdaci</c:v>
                  </c:pt>
                  <c:pt idx="6">
                    <c:v>Budžetska rezerva</c:v>
                  </c:pt>
                </c:lvl>
              </c:multiLvlStrCache>
            </c:multiLvlStrRef>
          </c:cat>
          <c:val>
            <c:numRef>
              <c:f>Sheet2!$M$2:$M$8</c:f>
              <c:numCache>
                <c:ptCount val="7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75"/>
          <c:y val="0.3995"/>
          <c:w val="0.24925"/>
          <c:h val="0.1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Sheet2!$A$2:$K$8</c:f>
              <c:multiLvlStrCache/>
            </c:multiLvlStrRef>
          </c:cat>
          <c:val>
            <c:numRef>
              <c:f>Sheet2!$L$2:$L$8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Sheet2!$A$2:$K$8</c:f>
              <c:multiLvlStrCache/>
            </c:multiLvlStrRef>
          </c:cat>
          <c:val>
            <c:numRef>
              <c:f>Sheet2!$M$2:$M$8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1265"/>
          <c:w val="0.33675"/>
          <c:h val="0.7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C:\Documents and Settings\Cedomir\Desktop\logo crnobijeli.jpg" TargetMode="External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0</xdr:row>
      <xdr:rowOff>0</xdr:rowOff>
    </xdr:from>
    <xdr:to>
      <xdr:col>22</xdr:col>
      <xdr:colOff>409575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620250" y="0"/>
          <a:ext cx="752475" cy="0"/>
          <a:chOff x="4343" y="2273"/>
          <a:chExt cx="2562" cy="358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10606" t="9434" r="13131" b="11320"/>
          <a:stretch>
            <a:fillRect/>
          </a:stretch>
        </xdr:blipFill>
        <xdr:spPr>
          <a:xfrm>
            <a:off x="4470" y="2454"/>
            <a:ext cx="2265" cy="31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V="1">
            <a:off x="4343" y="2273"/>
            <a:ext cx="0" cy="24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6903" y="2283"/>
            <a:ext cx="0" cy="24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350" y="2285"/>
            <a:ext cx="255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342900</xdr:colOff>
      <xdr:row>0</xdr:row>
      <xdr:rowOff>0</xdr:rowOff>
    </xdr:to>
    <xdr:pic>
      <xdr:nvPicPr>
        <xdr:cNvPr id="7" name="Picture 7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429750" y="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17</xdr:col>
      <xdr:colOff>409575</xdr:colOff>
      <xdr:row>0</xdr:row>
      <xdr:rowOff>0</xdr:rowOff>
    </xdr:to>
    <xdr:graphicFrame>
      <xdr:nvGraphicFramePr>
        <xdr:cNvPr id="8" name="Chart 162"/>
        <xdr:cNvGraphicFramePr/>
      </xdr:nvGraphicFramePr>
      <xdr:xfrm>
        <a:off x="581025" y="0"/>
        <a:ext cx="8115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9" name="Chart 166"/>
        <xdr:cNvGraphicFramePr/>
      </xdr:nvGraphicFramePr>
      <xdr:xfrm>
        <a:off x="0" y="0"/>
        <a:ext cx="9753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10</xdr:row>
      <xdr:rowOff>85725</xdr:rowOff>
    </xdr:from>
    <xdr:to>
      <xdr:col>16</xdr:col>
      <xdr:colOff>219075</xdr:colOff>
      <xdr:row>31</xdr:row>
      <xdr:rowOff>85725</xdr:rowOff>
    </xdr:to>
    <xdr:graphicFrame>
      <xdr:nvGraphicFramePr>
        <xdr:cNvPr id="1" name="Chart 3"/>
        <xdr:cNvGraphicFramePr/>
      </xdr:nvGraphicFramePr>
      <xdr:xfrm>
        <a:off x="3324225" y="1704975"/>
        <a:ext cx="6648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ihnijak\LOCALS~1\Temp\Prednacrt%20bud&#382;eta%20za%202014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50">
          <cell r="N550">
            <v>1260800</v>
          </cell>
        </row>
        <row r="551">
          <cell r="N551">
            <v>974500</v>
          </cell>
        </row>
        <row r="552">
          <cell r="N552">
            <v>380000</v>
          </cell>
        </row>
        <row r="553">
          <cell r="N5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2"/>
  <sheetViews>
    <sheetView tabSelected="1" zoomScalePageLayoutView="0" workbookViewId="0" topLeftCell="A199">
      <selection activeCell="O170" sqref="O170:P170"/>
    </sheetView>
  </sheetViews>
  <sheetFormatPr defaultColWidth="9.140625" defaultRowHeight="12.75"/>
  <cols>
    <col min="1" max="2" width="6.57421875" style="0" customWidth="1"/>
    <col min="3" max="3" width="7.421875" style="0" customWidth="1"/>
    <col min="4" max="4" width="7.00390625" style="0" customWidth="1"/>
    <col min="5" max="5" width="7.57421875" style="0" customWidth="1"/>
    <col min="6" max="6" width="7.7109375" style="0" customWidth="1"/>
    <col min="7" max="7" width="7.28125" style="0" customWidth="1"/>
    <col min="8" max="8" width="7.7109375" style="0" customWidth="1"/>
    <col min="9" max="9" width="8.421875" style="0" customWidth="1"/>
    <col min="10" max="10" width="7.140625" style="0" customWidth="1"/>
    <col min="11" max="11" width="6.8515625" style="0" customWidth="1"/>
    <col min="12" max="12" width="9.00390625" style="0" customWidth="1"/>
    <col min="13" max="13" width="9.57421875" style="0" customWidth="1"/>
    <col min="14" max="14" width="5.28125" style="0" customWidth="1"/>
    <col min="15" max="15" width="5.8515625" style="0" customWidth="1"/>
    <col min="16" max="16" width="8.28125" style="0" customWidth="1"/>
    <col min="17" max="17" width="6.00390625" style="0" customWidth="1"/>
    <col min="18" max="18" width="7.140625" style="0" customWidth="1"/>
    <col min="19" max="19" width="6.7109375" style="0" customWidth="1"/>
    <col min="20" max="20" width="3.28125" style="0" customWidth="1"/>
    <col min="21" max="21" width="4.8515625" style="0" customWidth="1"/>
    <col min="22" max="22" width="3.140625" style="0" customWidth="1"/>
    <col min="23" max="23" width="13.00390625" style="0" customWidth="1"/>
  </cols>
  <sheetData>
    <row r="1" spans="1:21" ht="12.75" customHeight="1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29"/>
    </row>
    <row r="2" spans="1:21" ht="12.75" customHeight="1">
      <c r="A2" s="81" t="s">
        <v>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29"/>
    </row>
    <row r="3" spans="1:21" ht="12.75" customHeight="1">
      <c r="A3" s="84" t="s">
        <v>220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32"/>
    </row>
    <row r="4" spans="1:23" ht="12.75" customHeight="1">
      <c r="A4" s="40" t="s">
        <v>45</v>
      </c>
      <c r="B4" s="41" t="s">
        <v>43</v>
      </c>
      <c r="C4" s="41"/>
      <c r="D4" s="41"/>
      <c r="E4" s="41"/>
      <c r="F4" s="41"/>
      <c r="G4" s="41"/>
      <c r="H4" s="41"/>
      <c r="I4" s="40" t="s">
        <v>206</v>
      </c>
      <c r="J4" s="40"/>
      <c r="K4" s="42" t="s">
        <v>46</v>
      </c>
      <c r="L4" s="42"/>
      <c r="M4" s="39" t="s">
        <v>207</v>
      </c>
      <c r="N4" s="39"/>
      <c r="O4" s="39" t="s">
        <v>204</v>
      </c>
      <c r="P4" s="39"/>
      <c r="Q4" s="39" t="s">
        <v>205</v>
      </c>
      <c r="R4" s="39"/>
      <c r="S4" s="39" t="s">
        <v>222</v>
      </c>
      <c r="T4" s="39"/>
      <c r="U4" s="2"/>
      <c r="V4" s="2"/>
      <c r="W4" s="2"/>
    </row>
    <row r="5" spans="1:23" ht="12.75" customHeight="1">
      <c r="A5" s="40"/>
      <c r="B5" s="41"/>
      <c r="C5" s="41"/>
      <c r="D5" s="41"/>
      <c r="E5" s="41"/>
      <c r="F5" s="41"/>
      <c r="G5" s="41"/>
      <c r="H5" s="41"/>
      <c r="I5" s="40"/>
      <c r="J5" s="40"/>
      <c r="K5" s="42"/>
      <c r="L5" s="42"/>
      <c r="M5" s="39"/>
      <c r="N5" s="39"/>
      <c r="O5" s="39"/>
      <c r="P5" s="39"/>
      <c r="Q5" s="39"/>
      <c r="R5" s="39"/>
      <c r="S5" s="39"/>
      <c r="T5" s="39"/>
      <c r="U5" s="30"/>
      <c r="V5" s="30"/>
      <c r="W5" s="30"/>
    </row>
    <row r="6" spans="1:20" ht="12.75" customHeight="1">
      <c r="A6" s="40"/>
      <c r="B6" s="41"/>
      <c r="C6" s="41"/>
      <c r="D6" s="41"/>
      <c r="E6" s="41"/>
      <c r="F6" s="41"/>
      <c r="G6" s="41"/>
      <c r="H6" s="41"/>
      <c r="I6" s="40"/>
      <c r="J6" s="40"/>
      <c r="K6" s="42"/>
      <c r="L6" s="42"/>
      <c r="M6" s="39"/>
      <c r="N6" s="39"/>
      <c r="O6" s="39"/>
      <c r="P6" s="39"/>
      <c r="Q6" s="39"/>
      <c r="R6" s="39"/>
      <c r="S6" s="39"/>
      <c r="T6" s="39"/>
    </row>
    <row r="7" spans="1:23" ht="12.75" customHeight="1">
      <c r="A7" s="18" t="s">
        <v>92</v>
      </c>
      <c r="B7" s="37" t="s">
        <v>93</v>
      </c>
      <c r="C7" s="38"/>
      <c r="D7" s="38"/>
      <c r="E7" s="38"/>
      <c r="F7" s="38"/>
      <c r="G7" s="38"/>
      <c r="H7" s="38"/>
      <c r="I7" s="37" t="s">
        <v>95</v>
      </c>
      <c r="J7" s="38"/>
      <c r="K7" s="37" t="s">
        <v>96</v>
      </c>
      <c r="L7" s="38"/>
      <c r="M7" s="37" t="s">
        <v>97</v>
      </c>
      <c r="N7" s="38"/>
      <c r="O7" s="37" t="s">
        <v>98</v>
      </c>
      <c r="P7" s="38"/>
      <c r="Q7" s="37" t="s">
        <v>99</v>
      </c>
      <c r="R7" s="38"/>
      <c r="S7" s="37" t="s">
        <v>100</v>
      </c>
      <c r="T7" s="38"/>
      <c r="U7" s="31"/>
      <c r="V7" s="31"/>
      <c r="W7" s="31"/>
    </row>
    <row r="8" spans="1:23" ht="12.75" customHeight="1">
      <c r="A8" s="19">
        <v>611000</v>
      </c>
      <c r="B8" s="63" t="s">
        <v>101</v>
      </c>
      <c r="C8" s="63"/>
      <c r="D8" s="63"/>
      <c r="E8" s="63"/>
      <c r="F8" s="63"/>
      <c r="G8" s="63"/>
      <c r="H8" s="63"/>
      <c r="I8" s="62">
        <f>SUM(I9,I14)</f>
        <v>1088100</v>
      </c>
      <c r="J8" s="62"/>
      <c r="K8" s="62">
        <f>SUM(K9,K14)</f>
        <v>238570</v>
      </c>
      <c r="L8" s="62"/>
      <c r="M8" s="62">
        <f>SUM(M9,M14)</f>
        <v>338732</v>
      </c>
      <c r="N8" s="62"/>
      <c r="O8" s="62">
        <f>SUM(O9,O14)</f>
        <v>289701</v>
      </c>
      <c r="P8" s="62"/>
      <c r="Q8" s="62">
        <f>SUM(Q9,Q14)</f>
        <v>204064</v>
      </c>
      <c r="R8" s="62"/>
      <c r="S8" s="62">
        <f>SUM(S9,S14)</f>
        <v>17033</v>
      </c>
      <c r="T8" s="62"/>
      <c r="U8" s="31"/>
      <c r="V8" s="31"/>
      <c r="W8" s="34"/>
    </row>
    <row r="9" spans="1:23" ht="12.75" customHeight="1">
      <c r="A9" s="20">
        <v>611100</v>
      </c>
      <c r="B9" s="55" t="s">
        <v>102</v>
      </c>
      <c r="C9" s="55"/>
      <c r="D9" s="55"/>
      <c r="E9" s="55"/>
      <c r="F9" s="55"/>
      <c r="G9" s="55"/>
      <c r="H9" s="55"/>
      <c r="I9" s="56">
        <f>SUM(I10:J13)</f>
        <v>898300</v>
      </c>
      <c r="J9" s="56"/>
      <c r="K9" s="56">
        <f>SUM(K10:L13)</f>
        <v>199632</v>
      </c>
      <c r="L9" s="56"/>
      <c r="M9" s="56">
        <f>SUM(M10:N13)</f>
        <v>270898</v>
      </c>
      <c r="N9" s="56"/>
      <c r="O9" s="56">
        <f>SUM(O10:P13)</f>
        <v>242421</v>
      </c>
      <c r="P9" s="56"/>
      <c r="Q9" s="56">
        <f>SUM(Q10:R13)</f>
        <v>171095</v>
      </c>
      <c r="R9" s="56"/>
      <c r="S9" s="56">
        <f>SUM(S10:T13)</f>
        <v>14254</v>
      </c>
      <c r="T9" s="56"/>
      <c r="W9" s="33"/>
    </row>
    <row r="10" spans="1:24" ht="12.75" customHeight="1">
      <c r="A10" s="21">
        <v>611111</v>
      </c>
      <c r="B10" s="44" t="s">
        <v>103</v>
      </c>
      <c r="C10" s="44"/>
      <c r="D10" s="44"/>
      <c r="E10" s="44"/>
      <c r="F10" s="44"/>
      <c r="G10" s="44"/>
      <c r="H10" s="44"/>
      <c r="I10" s="43">
        <v>620000</v>
      </c>
      <c r="J10" s="43"/>
      <c r="K10" s="43">
        <v>137801</v>
      </c>
      <c r="L10" s="43"/>
      <c r="M10" s="43">
        <v>186967</v>
      </c>
      <c r="N10" s="43"/>
      <c r="O10" s="43">
        <v>167313</v>
      </c>
      <c r="P10" s="43"/>
      <c r="Q10" s="43">
        <v>118085</v>
      </c>
      <c r="R10" s="43"/>
      <c r="S10" s="43">
        <v>9834</v>
      </c>
      <c r="T10" s="43"/>
      <c r="U10" s="30"/>
      <c r="V10" s="30"/>
      <c r="W10" s="33"/>
      <c r="X10" s="14"/>
    </row>
    <row r="11" spans="1:24" ht="12.75" customHeight="1">
      <c r="A11" s="21">
        <v>611131</v>
      </c>
      <c r="B11" s="44" t="s">
        <v>104</v>
      </c>
      <c r="C11" s="44"/>
      <c r="D11" s="44"/>
      <c r="E11" s="44"/>
      <c r="F11" s="44"/>
      <c r="G11" s="44"/>
      <c r="H11" s="44"/>
      <c r="I11" s="43">
        <v>153000</v>
      </c>
      <c r="J11" s="43"/>
      <c r="K11" s="43">
        <v>33982</v>
      </c>
      <c r="L11" s="43"/>
      <c r="M11" s="43">
        <v>46145</v>
      </c>
      <c r="N11" s="43"/>
      <c r="O11" s="43">
        <v>41294</v>
      </c>
      <c r="P11" s="43"/>
      <c r="Q11" s="43">
        <v>29146</v>
      </c>
      <c r="R11" s="43"/>
      <c r="S11" s="43">
        <v>2433</v>
      </c>
      <c r="T11" s="43"/>
      <c r="W11" s="33"/>
      <c r="X11" s="14"/>
    </row>
    <row r="12" spans="1:24" ht="12.75" customHeight="1">
      <c r="A12" s="21">
        <v>611132</v>
      </c>
      <c r="B12" s="44" t="s">
        <v>105</v>
      </c>
      <c r="C12" s="44"/>
      <c r="D12" s="44"/>
      <c r="E12" s="44"/>
      <c r="F12" s="44"/>
      <c r="G12" s="44"/>
      <c r="H12" s="44"/>
      <c r="I12" s="43">
        <v>111800</v>
      </c>
      <c r="J12" s="43"/>
      <c r="K12" s="43">
        <v>24848</v>
      </c>
      <c r="L12" s="43"/>
      <c r="M12" s="43">
        <v>33715</v>
      </c>
      <c r="N12" s="43"/>
      <c r="O12" s="43">
        <v>30171</v>
      </c>
      <c r="P12" s="43"/>
      <c r="Q12" s="43">
        <v>21293</v>
      </c>
      <c r="R12" s="43"/>
      <c r="S12" s="43">
        <v>1773</v>
      </c>
      <c r="T12" s="43"/>
      <c r="U12" s="30"/>
      <c r="V12" s="30"/>
      <c r="W12" s="33"/>
      <c r="X12" s="14"/>
    </row>
    <row r="13" spans="1:24" ht="12.75" customHeight="1">
      <c r="A13" s="21">
        <v>611133</v>
      </c>
      <c r="B13" s="44" t="s">
        <v>106</v>
      </c>
      <c r="C13" s="44"/>
      <c r="D13" s="44"/>
      <c r="E13" s="44"/>
      <c r="F13" s="44"/>
      <c r="G13" s="44"/>
      <c r="H13" s="44"/>
      <c r="I13" s="43">
        <v>13500</v>
      </c>
      <c r="J13" s="43"/>
      <c r="K13" s="43">
        <v>3001</v>
      </c>
      <c r="L13" s="43"/>
      <c r="M13" s="43">
        <v>4071</v>
      </c>
      <c r="N13" s="43"/>
      <c r="O13" s="43">
        <v>3643</v>
      </c>
      <c r="P13" s="43"/>
      <c r="Q13" s="43">
        <v>2571</v>
      </c>
      <c r="R13" s="43"/>
      <c r="S13" s="43">
        <v>214</v>
      </c>
      <c r="T13" s="43"/>
      <c r="V13" s="7"/>
      <c r="W13" s="33"/>
      <c r="X13" s="14"/>
    </row>
    <row r="14" spans="1:23" ht="12.75" customHeight="1">
      <c r="A14" s="20">
        <v>611200</v>
      </c>
      <c r="B14" s="55" t="s">
        <v>110</v>
      </c>
      <c r="C14" s="55"/>
      <c r="D14" s="55"/>
      <c r="E14" s="55"/>
      <c r="F14" s="55"/>
      <c r="G14" s="55"/>
      <c r="H14" s="55"/>
      <c r="I14" s="56">
        <f>SUM(I15:J21)</f>
        <v>189800</v>
      </c>
      <c r="J14" s="56"/>
      <c r="K14" s="56">
        <f>SUM(K15:L21)</f>
        <v>38938</v>
      </c>
      <c r="L14" s="56"/>
      <c r="M14" s="56">
        <f>SUM(M15:N21)</f>
        <v>67834</v>
      </c>
      <c r="N14" s="56"/>
      <c r="O14" s="56">
        <f>SUM(O15:P21)</f>
        <v>47280</v>
      </c>
      <c r="P14" s="56"/>
      <c r="Q14" s="56">
        <f>SUM(Q15:R21)</f>
        <v>32969</v>
      </c>
      <c r="R14" s="56"/>
      <c r="S14" s="56">
        <f>SUM(S15:T21)</f>
        <v>2779</v>
      </c>
      <c r="T14" s="56"/>
      <c r="U14" s="32"/>
      <c r="V14" s="32"/>
      <c r="W14" s="33"/>
    </row>
    <row r="15" spans="1:24" ht="12.75" customHeight="1">
      <c r="A15" s="21">
        <v>611211</v>
      </c>
      <c r="B15" s="44" t="s">
        <v>111</v>
      </c>
      <c r="C15" s="44"/>
      <c r="D15" s="44"/>
      <c r="E15" s="44"/>
      <c r="F15" s="44"/>
      <c r="G15" s="44"/>
      <c r="H15" s="44"/>
      <c r="I15" s="43">
        <v>45000</v>
      </c>
      <c r="J15" s="43"/>
      <c r="K15" s="43">
        <v>10001</v>
      </c>
      <c r="L15" s="43"/>
      <c r="M15" s="43">
        <v>13570</v>
      </c>
      <c r="N15" s="43"/>
      <c r="O15" s="43">
        <v>12144</v>
      </c>
      <c r="P15" s="43"/>
      <c r="Q15" s="43">
        <v>8571</v>
      </c>
      <c r="R15" s="43"/>
      <c r="S15" s="43">
        <v>714</v>
      </c>
      <c r="T15" s="43"/>
      <c r="V15" s="8"/>
      <c r="W15" s="33"/>
      <c r="X15" s="14"/>
    </row>
    <row r="16" spans="1:24" ht="12.75" customHeight="1">
      <c r="A16" s="21">
        <v>611221</v>
      </c>
      <c r="B16" s="44" t="s">
        <v>112</v>
      </c>
      <c r="C16" s="44"/>
      <c r="D16" s="44"/>
      <c r="E16" s="44"/>
      <c r="F16" s="44"/>
      <c r="G16" s="44"/>
      <c r="H16" s="44"/>
      <c r="I16" s="43">
        <v>105000</v>
      </c>
      <c r="J16" s="43"/>
      <c r="K16" s="43">
        <v>23337</v>
      </c>
      <c r="L16" s="43"/>
      <c r="M16" s="43">
        <v>31664</v>
      </c>
      <c r="N16" s="43"/>
      <c r="O16" s="43">
        <v>28336</v>
      </c>
      <c r="P16" s="43"/>
      <c r="Q16" s="43">
        <v>19998</v>
      </c>
      <c r="R16" s="43"/>
      <c r="S16" s="43">
        <v>1665</v>
      </c>
      <c r="T16" s="43"/>
      <c r="V16" s="8"/>
      <c r="W16" s="33"/>
      <c r="X16" s="14"/>
    </row>
    <row r="17" spans="1:24" ht="12.75" customHeight="1">
      <c r="A17" s="21">
        <v>611224</v>
      </c>
      <c r="B17" s="44" t="s">
        <v>113</v>
      </c>
      <c r="C17" s="44"/>
      <c r="D17" s="44"/>
      <c r="E17" s="44"/>
      <c r="F17" s="44"/>
      <c r="G17" s="44"/>
      <c r="H17" s="44"/>
      <c r="I17" s="43">
        <v>24800</v>
      </c>
      <c r="J17" s="43"/>
      <c r="K17" s="43">
        <v>5600</v>
      </c>
      <c r="L17" s="43"/>
      <c r="M17" s="43">
        <v>7600</v>
      </c>
      <c r="N17" s="43"/>
      <c r="O17" s="43">
        <v>6800</v>
      </c>
      <c r="P17" s="43"/>
      <c r="Q17" s="43">
        <v>4400</v>
      </c>
      <c r="R17" s="43"/>
      <c r="S17" s="43">
        <v>400</v>
      </c>
      <c r="T17" s="43"/>
      <c r="V17" s="8"/>
      <c r="W17" s="33"/>
      <c r="X17" s="14"/>
    </row>
    <row r="18" spans="1:23" ht="12.75" customHeight="1">
      <c r="A18" s="21">
        <v>611225</v>
      </c>
      <c r="B18" s="44" t="s">
        <v>114</v>
      </c>
      <c r="C18" s="44"/>
      <c r="D18" s="44"/>
      <c r="E18" s="44"/>
      <c r="F18" s="44"/>
      <c r="G18" s="44"/>
      <c r="H18" s="44"/>
      <c r="I18" s="43">
        <v>10000</v>
      </c>
      <c r="J18" s="43"/>
      <c r="K18" s="43">
        <v>0</v>
      </c>
      <c r="L18" s="43"/>
      <c r="M18" s="43">
        <v>10000</v>
      </c>
      <c r="N18" s="43"/>
      <c r="O18" s="43">
        <v>0</v>
      </c>
      <c r="P18" s="43"/>
      <c r="Q18" s="43">
        <v>0</v>
      </c>
      <c r="R18" s="43"/>
      <c r="S18" s="43">
        <v>0</v>
      </c>
      <c r="T18" s="43"/>
      <c r="V18" s="7"/>
      <c r="W18" s="33"/>
    </row>
    <row r="19" spans="1:23" ht="12.75" customHeight="1">
      <c r="A19" s="21">
        <v>611226</v>
      </c>
      <c r="B19" s="44" t="s">
        <v>115</v>
      </c>
      <c r="C19" s="44"/>
      <c r="D19" s="44"/>
      <c r="E19" s="44"/>
      <c r="F19" s="44"/>
      <c r="G19" s="44"/>
      <c r="H19" s="44"/>
      <c r="I19" s="43">
        <v>0</v>
      </c>
      <c r="J19" s="43"/>
      <c r="K19" s="43">
        <v>0</v>
      </c>
      <c r="L19" s="43"/>
      <c r="M19" s="43">
        <v>0</v>
      </c>
      <c r="N19" s="43"/>
      <c r="O19" s="43">
        <v>0</v>
      </c>
      <c r="P19" s="43"/>
      <c r="Q19" s="43">
        <v>0</v>
      </c>
      <c r="R19" s="43"/>
      <c r="S19" s="43">
        <v>0</v>
      </c>
      <c r="T19" s="43"/>
      <c r="V19" s="7"/>
      <c r="W19" s="33"/>
    </row>
    <row r="20" spans="1:23" ht="12.75" customHeight="1">
      <c r="A20" s="21">
        <v>611227</v>
      </c>
      <c r="B20" s="44" t="s">
        <v>116</v>
      </c>
      <c r="C20" s="44"/>
      <c r="D20" s="44"/>
      <c r="E20" s="44"/>
      <c r="F20" s="44"/>
      <c r="G20" s="44"/>
      <c r="H20" s="44"/>
      <c r="I20" s="43">
        <v>5000</v>
      </c>
      <c r="J20" s="43"/>
      <c r="K20" s="43">
        <v>0</v>
      </c>
      <c r="L20" s="43"/>
      <c r="M20" s="43">
        <v>5000</v>
      </c>
      <c r="N20" s="43"/>
      <c r="O20" s="43">
        <v>0</v>
      </c>
      <c r="P20" s="43"/>
      <c r="Q20" s="43">
        <v>0</v>
      </c>
      <c r="R20" s="43"/>
      <c r="S20" s="43">
        <v>0</v>
      </c>
      <c r="T20" s="43"/>
      <c r="U20" s="29"/>
      <c r="V20" s="29"/>
      <c r="W20" s="33"/>
    </row>
    <row r="21" spans="1:23" ht="12.75" customHeight="1">
      <c r="A21" s="21">
        <v>611229</v>
      </c>
      <c r="B21" s="44" t="s">
        <v>117</v>
      </c>
      <c r="C21" s="44"/>
      <c r="D21" s="44"/>
      <c r="E21" s="44"/>
      <c r="F21" s="44"/>
      <c r="G21" s="44"/>
      <c r="H21" s="44"/>
      <c r="I21" s="43">
        <v>0</v>
      </c>
      <c r="J21" s="43"/>
      <c r="K21" s="43">
        <v>0</v>
      </c>
      <c r="L21" s="43"/>
      <c r="M21" s="43">
        <v>0</v>
      </c>
      <c r="N21" s="43"/>
      <c r="O21" s="43">
        <v>0</v>
      </c>
      <c r="P21" s="43"/>
      <c r="Q21" s="43">
        <v>0</v>
      </c>
      <c r="R21" s="43"/>
      <c r="S21" s="43">
        <v>0</v>
      </c>
      <c r="T21" s="43"/>
      <c r="V21" s="8"/>
      <c r="W21" s="33"/>
    </row>
    <row r="22" spans="1:23" ht="12.75" customHeight="1">
      <c r="A22" s="19">
        <v>612000</v>
      </c>
      <c r="B22" s="63" t="s">
        <v>118</v>
      </c>
      <c r="C22" s="63"/>
      <c r="D22" s="63"/>
      <c r="E22" s="63"/>
      <c r="F22" s="63"/>
      <c r="G22" s="63"/>
      <c r="H22" s="63"/>
      <c r="I22" s="62">
        <f>SUM(I23)</f>
        <v>94300</v>
      </c>
      <c r="J22" s="62"/>
      <c r="K22" s="62">
        <f>SUM(K23)</f>
        <v>20959</v>
      </c>
      <c r="L22" s="62"/>
      <c r="M22" s="62">
        <f>SUM(M23)</f>
        <v>28437</v>
      </c>
      <c r="N22" s="62"/>
      <c r="O22" s="62">
        <f>SUM(O23)</f>
        <v>25448</v>
      </c>
      <c r="P22" s="62"/>
      <c r="Q22" s="62">
        <f>SUM(Q23)</f>
        <v>17960</v>
      </c>
      <c r="R22" s="62"/>
      <c r="S22" s="62">
        <f>SUM(S23)</f>
        <v>1496</v>
      </c>
      <c r="T22" s="62"/>
      <c r="U22" s="29"/>
      <c r="V22" s="29"/>
      <c r="W22" s="33"/>
    </row>
    <row r="23" spans="1:23" ht="12.75" customHeight="1">
      <c r="A23" s="20">
        <v>612100</v>
      </c>
      <c r="B23" s="55" t="s">
        <v>119</v>
      </c>
      <c r="C23" s="55"/>
      <c r="D23" s="55"/>
      <c r="E23" s="55"/>
      <c r="F23" s="55"/>
      <c r="G23" s="55"/>
      <c r="H23" s="55"/>
      <c r="I23" s="56">
        <f>SUM(I24)</f>
        <v>94300</v>
      </c>
      <c r="J23" s="56"/>
      <c r="K23" s="56">
        <f>SUM(K24)</f>
        <v>20959</v>
      </c>
      <c r="L23" s="56"/>
      <c r="M23" s="56">
        <f>SUM(M24)</f>
        <v>28437</v>
      </c>
      <c r="N23" s="56"/>
      <c r="O23" s="56">
        <f>SUM(O24)</f>
        <v>25448</v>
      </c>
      <c r="P23" s="56"/>
      <c r="Q23" s="56">
        <f>SUM(Q24)</f>
        <v>17960</v>
      </c>
      <c r="R23" s="56"/>
      <c r="S23" s="56">
        <f>SUM(S24)</f>
        <v>1496</v>
      </c>
      <c r="T23" s="56"/>
      <c r="V23" s="8"/>
      <c r="W23" s="33"/>
    </row>
    <row r="24" spans="1:23" ht="12.75" customHeight="1">
      <c r="A24" s="20">
        <v>612110</v>
      </c>
      <c r="B24" s="55" t="s">
        <v>120</v>
      </c>
      <c r="C24" s="55"/>
      <c r="D24" s="55"/>
      <c r="E24" s="55"/>
      <c r="F24" s="55"/>
      <c r="G24" s="55"/>
      <c r="H24" s="55"/>
      <c r="I24" s="56">
        <f>SUM(I25:J27)</f>
        <v>94300</v>
      </c>
      <c r="J24" s="56"/>
      <c r="K24" s="56">
        <f>SUM(K25:L27)</f>
        <v>20959</v>
      </c>
      <c r="L24" s="56"/>
      <c r="M24" s="56">
        <f>SUM(M25:N27)</f>
        <v>28437</v>
      </c>
      <c r="N24" s="56"/>
      <c r="O24" s="56">
        <f>SUM(O25:P27)</f>
        <v>25448</v>
      </c>
      <c r="P24" s="56"/>
      <c r="Q24" s="56">
        <f>SUM(Q25:R27)</f>
        <v>17960</v>
      </c>
      <c r="R24" s="56"/>
      <c r="S24" s="56">
        <f>SUM(S25:T27)</f>
        <v>1496</v>
      </c>
      <c r="T24" s="56"/>
      <c r="V24" s="8"/>
      <c r="W24" s="33"/>
    </row>
    <row r="25" spans="1:24" ht="12.75" customHeight="1">
      <c r="A25" s="21">
        <v>612111</v>
      </c>
      <c r="B25" s="44" t="s">
        <v>104</v>
      </c>
      <c r="C25" s="44"/>
      <c r="D25" s="44"/>
      <c r="E25" s="44"/>
      <c r="F25" s="44"/>
      <c r="G25" s="44"/>
      <c r="H25" s="44"/>
      <c r="I25" s="43">
        <v>53900</v>
      </c>
      <c r="J25" s="43"/>
      <c r="K25" s="43">
        <v>11980</v>
      </c>
      <c r="L25" s="43"/>
      <c r="M25" s="43">
        <v>16254</v>
      </c>
      <c r="N25" s="43"/>
      <c r="O25" s="43">
        <v>14545</v>
      </c>
      <c r="P25" s="43"/>
      <c r="Q25" s="43">
        <v>10266</v>
      </c>
      <c r="R25" s="43"/>
      <c r="S25" s="43">
        <v>855</v>
      </c>
      <c r="T25" s="43"/>
      <c r="V25" s="8"/>
      <c r="W25" s="33"/>
      <c r="X25" s="14"/>
    </row>
    <row r="26" spans="1:25" ht="12.75" customHeight="1">
      <c r="A26" s="21">
        <v>612112</v>
      </c>
      <c r="B26" s="44" t="s">
        <v>105</v>
      </c>
      <c r="C26" s="44"/>
      <c r="D26" s="44"/>
      <c r="E26" s="44"/>
      <c r="F26" s="44"/>
      <c r="G26" s="44"/>
      <c r="H26" s="44"/>
      <c r="I26" s="43">
        <v>35900</v>
      </c>
      <c r="J26" s="43"/>
      <c r="K26" s="43">
        <v>7979</v>
      </c>
      <c r="L26" s="43"/>
      <c r="M26" s="43">
        <v>10826</v>
      </c>
      <c r="N26" s="43"/>
      <c r="O26" s="43">
        <v>9688</v>
      </c>
      <c r="P26" s="43"/>
      <c r="Q26" s="43">
        <v>6837</v>
      </c>
      <c r="R26" s="43"/>
      <c r="S26" s="43">
        <v>570</v>
      </c>
      <c r="T26" s="43"/>
      <c r="V26" s="8"/>
      <c r="W26" s="33"/>
      <c r="X26" s="14"/>
      <c r="Y26" s="14"/>
    </row>
    <row r="27" spans="1:24" ht="12.75" customHeight="1">
      <c r="A27" s="21">
        <v>612113</v>
      </c>
      <c r="B27" s="44" t="s">
        <v>106</v>
      </c>
      <c r="C27" s="44"/>
      <c r="D27" s="44"/>
      <c r="E27" s="44"/>
      <c r="F27" s="44"/>
      <c r="G27" s="44"/>
      <c r="H27" s="44"/>
      <c r="I27" s="43">
        <v>4500</v>
      </c>
      <c r="J27" s="43"/>
      <c r="K27" s="43">
        <v>1000</v>
      </c>
      <c r="L27" s="43"/>
      <c r="M27" s="43">
        <v>1357</v>
      </c>
      <c r="N27" s="43"/>
      <c r="O27" s="43">
        <v>1215</v>
      </c>
      <c r="P27" s="43"/>
      <c r="Q27" s="43">
        <v>857</v>
      </c>
      <c r="R27" s="43"/>
      <c r="S27" s="43">
        <v>71</v>
      </c>
      <c r="T27" s="43"/>
      <c r="V27" s="8"/>
      <c r="W27" s="33"/>
      <c r="X27" s="14"/>
    </row>
    <row r="28" spans="1:24" ht="12.75" customHeight="1">
      <c r="A28" s="19">
        <v>613000</v>
      </c>
      <c r="B28" s="64" t="s">
        <v>121</v>
      </c>
      <c r="C28" s="64"/>
      <c r="D28" s="64"/>
      <c r="E28" s="64"/>
      <c r="F28" s="64"/>
      <c r="G28" s="64"/>
      <c r="H28" s="64"/>
      <c r="I28" s="62">
        <f>SUM(I29,I36,I41,I56,I64,I73,I76,I92,I95)</f>
        <v>891600</v>
      </c>
      <c r="J28" s="62"/>
      <c r="K28" s="62">
        <f>SUM(K29,K36,K41,K56,K64,K73,K76,K92,K95)</f>
        <v>187315</v>
      </c>
      <c r="L28" s="62"/>
      <c r="M28" s="62">
        <f>SUM(M29,M36,M41,M56,M64,M73,M76,M92,M95)</f>
        <v>655900</v>
      </c>
      <c r="N28" s="62"/>
      <c r="O28" s="62">
        <f>SUM(O29,O36,O41,O56,O64,O73,O76,O92,O95)</f>
        <v>30823</v>
      </c>
      <c r="P28" s="62"/>
      <c r="Q28" s="62">
        <f>SUM(Q29,Q36,Q41,Q56,Q64,Q73,Q76,Q92,Q95)</f>
        <v>15676</v>
      </c>
      <c r="R28" s="62"/>
      <c r="S28" s="62">
        <f>SUM(S29,S36,S41,S56,S64,S73,S76,S92,S95)</f>
        <v>1886</v>
      </c>
      <c r="T28" s="62"/>
      <c r="V28" s="8"/>
      <c r="W28" s="33"/>
      <c r="X28" s="14"/>
    </row>
    <row r="29" spans="1:23" ht="12.75" customHeight="1">
      <c r="A29" s="20">
        <v>613100</v>
      </c>
      <c r="B29" s="55" t="s">
        <v>122</v>
      </c>
      <c r="C29" s="55"/>
      <c r="D29" s="55"/>
      <c r="E29" s="55"/>
      <c r="F29" s="55"/>
      <c r="G29" s="55"/>
      <c r="H29" s="55"/>
      <c r="I29" s="56">
        <f>SUM(I30)</f>
        <v>7000</v>
      </c>
      <c r="J29" s="56"/>
      <c r="K29" s="56">
        <f>SUM(K30)</f>
        <v>3800</v>
      </c>
      <c r="L29" s="56"/>
      <c r="M29" s="56">
        <f>SUM(M30)</f>
        <v>800</v>
      </c>
      <c r="N29" s="56"/>
      <c r="O29" s="56">
        <f>SUM(O30)</f>
        <v>800</v>
      </c>
      <c r="P29" s="56"/>
      <c r="Q29" s="56">
        <f>SUM(Q30)</f>
        <v>800</v>
      </c>
      <c r="R29" s="56"/>
      <c r="S29" s="56">
        <f>SUM(S30)</f>
        <v>800</v>
      </c>
      <c r="T29" s="56"/>
      <c r="V29" s="8"/>
      <c r="W29" s="33"/>
    </row>
    <row r="30" spans="1:23" ht="12.75" customHeight="1">
      <c r="A30" s="20">
        <v>613110</v>
      </c>
      <c r="B30" s="55" t="s">
        <v>123</v>
      </c>
      <c r="C30" s="55"/>
      <c r="D30" s="55"/>
      <c r="E30" s="55"/>
      <c r="F30" s="55"/>
      <c r="G30" s="55"/>
      <c r="H30" s="55"/>
      <c r="I30" s="56">
        <f>SUM(I31:J35)</f>
        <v>7000</v>
      </c>
      <c r="J30" s="56"/>
      <c r="K30" s="56">
        <f>SUM(K31:L35)</f>
        <v>3800</v>
      </c>
      <c r="L30" s="56"/>
      <c r="M30" s="56">
        <f>SUM(M31:N35)</f>
        <v>800</v>
      </c>
      <c r="N30" s="56"/>
      <c r="O30" s="56">
        <f>SUM(O31:P35)</f>
        <v>800</v>
      </c>
      <c r="P30" s="56"/>
      <c r="Q30" s="56">
        <f>SUM(Q31:R35)</f>
        <v>800</v>
      </c>
      <c r="R30" s="56"/>
      <c r="S30" s="56">
        <f>SUM(S31:T35)</f>
        <v>800</v>
      </c>
      <c r="T30" s="56"/>
      <c r="V30" s="8"/>
      <c r="W30" s="33"/>
    </row>
    <row r="31" spans="1:23" ht="12.75" customHeight="1">
      <c r="A31" s="22">
        <v>613111</v>
      </c>
      <c r="B31" s="44" t="s">
        <v>69</v>
      </c>
      <c r="C31" s="44"/>
      <c r="D31" s="44"/>
      <c r="E31" s="44"/>
      <c r="F31" s="44"/>
      <c r="G31" s="44"/>
      <c r="H31" s="44"/>
      <c r="I31" s="60">
        <v>0</v>
      </c>
      <c r="J31" s="60"/>
      <c r="K31" s="43">
        <v>0</v>
      </c>
      <c r="L31" s="43"/>
      <c r="M31" s="43">
        <v>0</v>
      </c>
      <c r="N31" s="43"/>
      <c r="O31" s="43">
        <v>0</v>
      </c>
      <c r="P31" s="43"/>
      <c r="Q31" s="43">
        <v>0</v>
      </c>
      <c r="R31" s="43"/>
      <c r="S31" s="43">
        <v>0</v>
      </c>
      <c r="T31" s="43"/>
      <c r="V31" s="8"/>
      <c r="W31" s="33"/>
    </row>
    <row r="32" spans="1:23" ht="12.75" customHeight="1">
      <c r="A32" s="21">
        <v>613112</v>
      </c>
      <c r="B32" s="44" t="s">
        <v>124</v>
      </c>
      <c r="C32" s="44"/>
      <c r="D32" s="44"/>
      <c r="E32" s="44"/>
      <c r="F32" s="44"/>
      <c r="G32" s="44"/>
      <c r="H32" s="44"/>
      <c r="I32" s="43">
        <v>1000</v>
      </c>
      <c r="J32" s="43"/>
      <c r="K32" s="43">
        <v>600</v>
      </c>
      <c r="L32" s="43"/>
      <c r="M32" s="43">
        <v>100</v>
      </c>
      <c r="N32" s="43"/>
      <c r="O32" s="43">
        <v>100</v>
      </c>
      <c r="P32" s="43"/>
      <c r="Q32" s="43">
        <v>100</v>
      </c>
      <c r="R32" s="43"/>
      <c r="S32" s="43">
        <v>100</v>
      </c>
      <c r="T32" s="43"/>
      <c r="V32" s="8"/>
      <c r="W32" s="33"/>
    </row>
    <row r="33" spans="1:23" ht="12.75" customHeight="1">
      <c r="A33" s="21">
        <v>613113</v>
      </c>
      <c r="B33" s="44" t="s">
        <v>125</v>
      </c>
      <c r="C33" s="44"/>
      <c r="D33" s="44"/>
      <c r="E33" s="44"/>
      <c r="F33" s="44"/>
      <c r="G33" s="44"/>
      <c r="H33" s="44"/>
      <c r="I33" s="43">
        <v>4000</v>
      </c>
      <c r="J33" s="43"/>
      <c r="K33" s="43">
        <v>2200</v>
      </c>
      <c r="L33" s="43"/>
      <c r="M33" s="43">
        <v>450</v>
      </c>
      <c r="N33" s="43"/>
      <c r="O33" s="43">
        <v>450</v>
      </c>
      <c r="P33" s="43"/>
      <c r="Q33" s="43">
        <v>450</v>
      </c>
      <c r="R33" s="43"/>
      <c r="S33" s="43">
        <v>450</v>
      </c>
      <c r="T33" s="43"/>
      <c r="V33" s="8"/>
      <c r="W33" s="33"/>
    </row>
    <row r="34" spans="1:23" ht="12.75" customHeight="1">
      <c r="A34" s="21">
        <v>613115</v>
      </c>
      <c r="B34" s="44" t="s">
        <v>126</v>
      </c>
      <c r="C34" s="44"/>
      <c r="D34" s="44"/>
      <c r="E34" s="44"/>
      <c r="F34" s="44"/>
      <c r="G34" s="44"/>
      <c r="H34" s="44"/>
      <c r="I34" s="43">
        <v>2000</v>
      </c>
      <c r="J34" s="43"/>
      <c r="K34" s="43">
        <v>1000</v>
      </c>
      <c r="L34" s="43"/>
      <c r="M34" s="43">
        <v>250</v>
      </c>
      <c r="N34" s="43"/>
      <c r="O34" s="43">
        <v>250</v>
      </c>
      <c r="P34" s="43"/>
      <c r="Q34" s="43">
        <v>250</v>
      </c>
      <c r="R34" s="43"/>
      <c r="S34" s="43">
        <v>250</v>
      </c>
      <c r="T34" s="43"/>
      <c r="V34" s="7"/>
      <c r="W34" s="33"/>
    </row>
    <row r="35" spans="1:23" ht="12.75" customHeight="1">
      <c r="A35" s="21">
        <v>613125</v>
      </c>
      <c r="B35" s="44" t="s">
        <v>219</v>
      </c>
      <c r="C35" s="44"/>
      <c r="D35" s="44"/>
      <c r="E35" s="44"/>
      <c r="F35" s="44"/>
      <c r="G35" s="44"/>
      <c r="H35" s="44"/>
      <c r="I35" s="43">
        <v>0</v>
      </c>
      <c r="J35" s="43"/>
      <c r="K35" s="43">
        <v>0</v>
      </c>
      <c r="L35" s="43"/>
      <c r="M35" s="43">
        <v>0</v>
      </c>
      <c r="N35" s="43"/>
      <c r="O35" s="43">
        <v>0</v>
      </c>
      <c r="P35" s="43"/>
      <c r="Q35" s="43">
        <v>0</v>
      </c>
      <c r="R35" s="43"/>
      <c r="S35" s="43">
        <v>0</v>
      </c>
      <c r="T35" s="43"/>
      <c r="V35" s="7"/>
      <c r="W35" s="33"/>
    </row>
    <row r="36" spans="1:23" ht="12.75" customHeight="1">
      <c r="A36" s="20">
        <v>613200</v>
      </c>
      <c r="B36" s="55" t="s">
        <v>127</v>
      </c>
      <c r="C36" s="55"/>
      <c r="D36" s="55"/>
      <c r="E36" s="55"/>
      <c r="F36" s="55"/>
      <c r="G36" s="55"/>
      <c r="H36" s="55"/>
      <c r="I36" s="56">
        <f>SUM(I37)</f>
        <v>45500</v>
      </c>
      <c r="J36" s="56"/>
      <c r="K36" s="56">
        <f>SUM(K37)</f>
        <v>45500</v>
      </c>
      <c r="L36" s="56"/>
      <c r="M36" s="56">
        <f>SUM(M37)</f>
        <v>0</v>
      </c>
      <c r="N36" s="56"/>
      <c r="O36" s="56">
        <f>SUM(O37)</f>
        <v>0</v>
      </c>
      <c r="P36" s="56"/>
      <c r="Q36" s="56">
        <f>SUM(Q37)</f>
        <v>0</v>
      </c>
      <c r="R36" s="56"/>
      <c r="S36" s="56">
        <f>SUM(S37)</f>
        <v>0</v>
      </c>
      <c r="T36" s="56"/>
      <c r="V36" s="8"/>
      <c r="W36" s="33"/>
    </row>
    <row r="37" spans="1:23" ht="12.75" customHeight="1">
      <c r="A37" s="20">
        <v>613210</v>
      </c>
      <c r="B37" s="55" t="s">
        <v>127</v>
      </c>
      <c r="C37" s="55"/>
      <c r="D37" s="55"/>
      <c r="E37" s="55"/>
      <c r="F37" s="55"/>
      <c r="G37" s="55"/>
      <c r="H37" s="55"/>
      <c r="I37" s="56">
        <f>SUM(I38:J40)</f>
        <v>45500</v>
      </c>
      <c r="J37" s="56"/>
      <c r="K37" s="56">
        <f>SUM(K38:L40)</f>
        <v>45500</v>
      </c>
      <c r="L37" s="56"/>
      <c r="M37" s="56">
        <f>SUM(M38:N40)</f>
        <v>0</v>
      </c>
      <c r="N37" s="56"/>
      <c r="O37" s="56">
        <f>SUM(O38:P40)</f>
        <v>0</v>
      </c>
      <c r="P37" s="56"/>
      <c r="Q37" s="56">
        <f>SUM(Q38:R40)</f>
        <v>0</v>
      </c>
      <c r="R37" s="56"/>
      <c r="S37" s="56">
        <f>SUM(S38:T40)</f>
        <v>0</v>
      </c>
      <c r="T37" s="56"/>
      <c r="V37" s="8"/>
      <c r="W37" s="33"/>
    </row>
    <row r="38" spans="1:23" ht="12.75" customHeight="1">
      <c r="A38" s="21">
        <v>613211</v>
      </c>
      <c r="B38" s="44" t="s">
        <v>128</v>
      </c>
      <c r="C38" s="44"/>
      <c r="D38" s="44"/>
      <c r="E38" s="44"/>
      <c r="F38" s="44"/>
      <c r="G38" s="44"/>
      <c r="H38" s="44"/>
      <c r="I38" s="43">
        <v>40000</v>
      </c>
      <c r="J38" s="43"/>
      <c r="K38" s="43">
        <v>40000</v>
      </c>
      <c r="L38" s="43"/>
      <c r="M38" s="43">
        <v>0</v>
      </c>
      <c r="N38" s="43"/>
      <c r="O38" s="43">
        <v>0</v>
      </c>
      <c r="P38" s="43"/>
      <c r="Q38" s="43">
        <v>0</v>
      </c>
      <c r="R38" s="43"/>
      <c r="S38" s="43">
        <v>0</v>
      </c>
      <c r="T38" s="43"/>
      <c r="V38" s="7"/>
      <c r="W38" s="33"/>
    </row>
    <row r="39" spans="1:23" ht="12.75" customHeight="1">
      <c r="A39" s="21">
        <v>613214</v>
      </c>
      <c r="B39" s="44" t="s">
        <v>129</v>
      </c>
      <c r="C39" s="44"/>
      <c r="D39" s="44"/>
      <c r="E39" s="44"/>
      <c r="F39" s="44"/>
      <c r="G39" s="44"/>
      <c r="H39" s="44"/>
      <c r="I39" s="43">
        <v>5000</v>
      </c>
      <c r="J39" s="43"/>
      <c r="K39" s="43">
        <v>5000</v>
      </c>
      <c r="L39" s="43"/>
      <c r="M39" s="43">
        <v>0</v>
      </c>
      <c r="N39" s="43"/>
      <c r="O39" s="43">
        <v>0</v>
      </c>
      <c r="P39" s="43"/>
      <c r="Q39" s="43">
        <v>0</v>
      </c>
      <c r="R39" s="43"/>
      <c r="S39" s="43">
        <v>0</v>
      </c>
      <c r="T39" s="43"/>
      <c r="V39" s="7"/>
      <c r="W39" s="33"/>
    </row>
    <row r="40" spans="1:23" ht="12.75" customHeight="1">
      <c r="A40" s="21">
        <v>613215</v>
      </c>
      <c r="B40" s="44" t="s">
        <v>130</v>
      </c>
      <c r="C40" s="44"/>
      <c r="D40" s="44"/>
      <c r="E40" s="44"/>
      <c r="F40" s="44"/>
      <c r="G40" s="44"/>
      <c r="H40" s="44"/>
      <c r="I40" s="43">
        <v>500</v>
      </c>
      <c r="J40" s="43"/>
      <c r="K40" s="43">
        <v>500</v>
      </c>
      <c r="L40" s="43"/>
      <c r="M40" s="43">
        <v>0</v>
      </c>
      <c r="N40" s="43"/>
      <c r="O40" s="43">
        <v>0</v>
      </c>
      <c r="P40" s="43"/>
      <c r="Q40" s="43">
        <v>0</v>
      </c>
      <c r="R40" s="43"/>
      <c r="S40" s="43">
        <v>0</v>
      </c>
      <c r="T40" s="43"/>
      <c r="V40" s="4"/>
      <c r="W40" s="33"/>
    </row>
    <row r="41" spans="1:23" ht="12.75" customHeight="1">
      <c r="A41" s="20">
        <v>613300</v>
      </c>
      <c r="B41" s="55" t="s">
        <v>131</v>
      </c>
      <c r="C41" s="55"/>
      <c r="D41" s="55"/>
      <c r="E41" s="55"/>
      <c r="F41" s="55"/>
      <c r="G41" s="55"/>
      <c r="H41" s="55"/>
      <c r="I41" s="56">
        <f>SUM(I42,I52)</f>
        <v>62050</v>
      </c>
      <c r="J41" s="56"/>
      <c r="K41" s="56">
        <f>SUM(K42,K52)</f>
        <v>15631</v>
      </c>
      <c r="L41" s="56"/>
      <c r="M41" s="56">
        <f>SUM(M42,M52)</f>
        <v>36449</v>
      </c>
      <c r="N41" s="56"/>
      <c r="O41" s="56">
        <f>SUM(O42,O52)</f>
        <v>5718</v>
      </c>
      <c r="P41" s="56"/>
      <c r="Q41" s="56">
        <f>SUM(Q42,Q52)</f>
        <v>3888</v>
      </c>
      <c r="R41" s="56"/>
      <c r="S41" s="56">
        <f>SUM(S42,S52)</f>
        <v>364</v>
      </c>
      <c r="T41" s="56"/>
      <c r="V41" s="6"/>
      <c r="W41" s="33"/>
    </row>
    <row r="42" spans="1:23" ht="12.75">
      <c r="A42" s="20">
        <v>613310</v>
      </c>
      <c r="B42" s="55" t="s">
        <v>132</v>
      </c>
      <c r="C42" s="55"/>
      <c r="D42" s="55"/>
      <c r="E42" s="55"/>
      <c r="F42" s="55"/>
      <c r="G42" s="55"/>
      <c r="H42" s="55"/>
      <c r="I42" s="56">
        <f>SUM(I48:J51)</f>
        <v>21050</v>
      </c>
      <c r="J42" s="56"/>
      <c r="K42" s="56">
        <f>SUM(K48:L51)</f>
        <v>4631</v>
      </c>
      <c r="L42" s="56"/>
      <c r="M42" s="56">
        <f>SUM(M48:N51)</f>
        <v>6449</v>
      </c>
      <c r="N42" s="56"/>
      <c r="O42" s="56">
        <f>SUM(O48:P51)</f>
        <v>5718</v>
      </c>
      <c r="P42" s="56"/>
      <c r="Q42" s="56">
        <f>SUM(Q48:R51)</f>
        <v>3888</v>
      </c>
      <c r="R42" s="56"/>
      <c r="S42" s="56">
        <f>SUM(S48:T51)</f>
        <v>364</v>
      </c>
      <c r="T42" s="56"/>
      <c r="V42" s="5"/>
      <c r="W42" s="33"/>
    </row>
    <row r="43" spans="10:23" ht="12.75" customHeight="1">
      <c r="J43" s="16" t="s">
        <v>195</v>
      </c>
      <c r="V43" s="5"/>
      <c r="W43" s="33"/>
    </row>
    <row r="44" spans="1:23" ht="13.5" customHeight="1">
      <c r="A44" s="40" t="s">
        <v>45</v>
      </c>
      <c r="B44" s="41" t="s">
        <v>43</v>
      </c>
      <c r="C44" s="41"/>
      <c r="D44" s="41"/>
      <c r="E44" s="41"/>
      <c r="F44" s="41"/>
      <c r="G44" s="41"/>
      <c r="H44" s="41"/>
      <c r="I44" s="40" t="s">
        <v>206</v>
      </c>
      <c r="J44" s="40"/>
      <c r="K44" s="42" t="s">
        <v>46</v>
      </c>
      <c r="L44" s="42"/>
      <c r="M44" s="39" t="s">
        <v>207</v>
      </c>
      <c r="N44" s="39"/>
      <c r="O44" s="39" t="s">
        <v>204</v>
      </c>
      <c r="P44" s="39"/>
      <c r="Q44" s="39" t="s">
        <v>205</v>
      </c>
      <c r="R44" s="39"/>
      <c r="S44" s="39" t="s">
        <v>222</v>
      </c>
      <c r="T44" s="39"/>
      <c r="V44" s="5"/>
      <c r="W44" s="33"/>
    </row>
    <row r="45" spans="1:23" ht="12.75" customHeight="1">
      <c r="A45" s="40"/>
      <c r="B45" s="41"/>
      <c r="C45" s="41"/>
      <c r="D45" s="41"/>
      <c r="E45" s="41"/>
      <c r="F45" s="41"/>
      <c r="G45" s="41"/>
      <c r="H45" s="41"/>
      <c r="I45" s="40"/>
      <c r="J45" s="40"/>
      <c r="K45" s="42"/>
      <c r="L45" s="42"/>
      <c r="M45" s="39"/>
      <c r="N45" s="39"/>
      <c r="O45" s="39"/>
      <c r="P45" s="39"/>
      <c r="Q45" s="39"/>
      <c r="R45" s="39"/>
      <c r="S45" s="39"/>
      <c r="T45" s="39"/>
      <c r="V45" s="5"/>
      <c r="W45" s="33"/>
    </row>
    <row r="46" spans="1:23" ht="12.75" customHeight="1">
      <c r="A46" s="40"/>
      <c r="B46" s="41"/>
      <c r="C46" s="41"/>
      <c r="D46" s="41"/>
      <c r="E46" s="41"/>
      <c r="F46" s="41"/>
      <c r="G46" s="41"/>
      <c r="H46" s="41"/>
      <c r="I46" s="40"/>
      <c r="J46" s="40"/>
      <c r="K46" s="42"/>
      <c r="L46" s="42"/>
      <c r="M46" s="39"/>
      <c r="N46" s="39"/>
      <c r="O46" s="39"/>
      <c r="P46" s="39"/>
      <c r="Q46" s="39"/>
      <c r="R46" s="39"/>
      <c r="S46" s="39"/>
      <c r="T46" s="39"/>
      <c r="V46" s="5"/>
      <c r="W46" s="33"/>
    </row>
    <row r="47" spans="1:23" ht="12.75" customHeight="1">
      <c r="A47" s="18" t="s">
        <v>92</v>
      </c>
      <c r="B47" s="37" t="s">
        <v>93</v>
      </c>
      <c r="C47" s="38"/>
      <c r="D47" s="38"/>
      <c r="E47" s="38"/>
      <c r="F47" s="38"/>
      <c r="G47" s="38"/>
      <c r="H47" s="38"/>
      <c r="I47" s="37" t="s">
        <v>95</v>
      </c>
      <c r="J47" s="38"/>
      <c r="K47" s="37" t="s">
        <v>96</v>
      </c>
      <c r="L47" s="38"/>
      <c r="M47" s="37" t="s">
        <v>97</v>
      </c>
      <c r="N47" s="38"/>
      <c r="O47" s="37" t="s">
        <v>98</v>
      </c>
      <c r="P47" s="38"/>
      <c r="Q47" s="37" t="s">
        <v>99</v>
      </c>
      <c r="R47" s="38"/>
      <c r="S47" s="37" t="s">
        <v>100</v>
      </c>
      <c r="T47" s="38"/>
      <c r="V47" s="5"/>
      <c r="W47" s="33"/>
    </row>
    <row r="48" spans="1:23" ht="13.5" customHeight="1">
      <c r="A48" s="21">
        <v>613311</v>
      </c>
      <c r="B48" s="44" t="s">
        <v>211</v>
      </c>
      <c r="C48" s="44"/>
      <c r="D48" s="44"/>
      <c r="E48" s="44"/>
      <c r="F48" s="44"/>
      <c r="G48" s="44"/>
      <c r="H48" s="44"/>
      <c r="I48" s="43">
        <v>21050</v>
      </c>
      <c r="J48" s="43"/>
      <c r="K48" s="43">
        <v>4631</v>
      </c>
      <c r="L48" s="43"/>
      <c r="M48" s="43">
        <v>6449</v>
      </c>
      <c r="N48" s="43"/>
      <c r="O48" s="43">
        <v>5718</v>
      </c>
      <c r="P48" s="43"/>
      <c r="Q48" s="43">
        <v>3888</v>
      </c>
      <c r="R48" s="43"/>
      <c r="S48" s="43">
        <v>364</v>
      </c>
      <c r="T48" s="43"/>
      <c r="V48" s="5"/>
      <c r="W48" s="33"/>
    </row>
    <row r="49" spans="1:23" ht="13.5" customHeight="1">
      <c r="A49" s="21">
        <v>613312</v>
      </c>
      <c r="B49" s="44" t="s">
        <v>133</v>
      </c>
      <c r="C49" s="44"/>
      <c r="D49" s="44"/>
      <c r="E49" s="44"/>
      <c r="F49" s="44"/>
      <c r="G49" s="44"/>
      <c r="H49" s="44"/>
      <c r="I49" s="43">
        <v>0</v>
      </c>
      <c r="J49" s="43"/>
      <c r="K49" s="43">
        <v>0</v>
      </c>
      <c r="L49" s="43"/>
      <c r="M49" s="43">
        <v>0</v>
      </c>
      <c r="N49" s="43"/>
      <c r="O49" s="43">
        <v>0</v>
      </c>
      <c r="P49" s="43"/>
      <c r="Q49" s="43">
        <v>0</v>
      </c>
      <c r="R49" s="43"/>
      <c r="S49" s="43">
        <v>0</v>
      </c>
      <c r="T49" s="43"/>
      <c r="V49" s="5"/>
      <c r="W49" s="33"/>
    </row>
    <row r="50" spans="1:23" ht="12" customHeight="1">
      <c r="A50" s="21">
        <v>613313</v>
      </c>
      <c r="B50" s="44" t="s">
        <v>134</v>
      </c>
      <c r="C50" s="44"/>
      <c r="D50" s="44"/>
      <c r="E50" s="44"/>
      <c r="F50" s="44"/>
      <c r="G50" s="44"/>
      <c r="H50" s="44"/>
      <c r="I50" s="43">
        <v>0</v>
      </c>
      <c r="J50" s="43"/>
      <c r="K50" s="43">
        <v>0</v>
      </c>
      <c r="L50" s="43"/>
      <c r="M50" s="43">
        <v>0</v>
      </c>
      <c r="N50" s="43"/>
      <c r="O50" s="43">
        <v>0</v>
      </c>
      <c r="P50" s="43"/>
      <c r="Q50" s="43">
        <v>0</v>
      </c>
      <c r="R50" s="43"/>
      <c r="S50" s="43">
        <v>0</v>
      </c>
      <c r="T50" s="43"/>
      <c r="V50" s="5"/>
      <c r="W50" s="33"/>
    </row>
    <row r="51" spans="1:24" ht="12" customHeight="1">
      <c r="A51" s="21">
        <v>613314</v>
      </c>
      <c r="B51" s="44" t="s">
        <v>47</v>
      </c>
      <c r="C51" s="44"/>
      <c r="D51" s="44"/>
      <c r="E51" s="44"/>
      <c r="F51" s="44"/>
      <c r="G51" s="44"/>
      <c r="H51" s="44"/>
      <c r="I51" s="43">
        <v>0</v>
      </c>
      <c r="J51" s="43"/>
      <c r="K51" s="43">
        <v>0</v>
      </c>
      <c r="L51" s="43"/>
      <c r="M51" s="43">
        <v>0</v>
      </c>
      <c r="N51" s="43"/>
      <c r="O51" s="43">
        <v>0</v>
      </c>
      <c r="P51" s="43"/>
      <c r="Q51" s="43">
        <v>0</v>
      </c>
      <c r="R51" s="43"/>
      <c r="S51" s="43">
        <v>0</v>
      </c>
      <c r="T51" s="43"/>
      <c r="V51" s="5"/>
      <c r="W51" s="33"/>
      <c r="X51" s="14"/>
    </row>
    <row r="52" spans="1:23" ht="12" customHeight="1">
      <c r="A52" s="20">
        <v>613320</v>
      </c>
      <c r="B52" s="55" t="s">
        <v>135</v>
      </c>
      <c r="C52" s="55"/>
      <c r="D52" s="55"/>
      <c r="E52" s="55"/>
      <c r="F52" s="55"/>
      <c r="G52" s="55"/>
      <c r="H52" s="55"/>
      <c r="I52" s="56">
        <f>SUM(I53:J55)</f>
        <v>41000</v>
      </c>
      <c r="J52" s="56"/>
      <c r="K52" s="56">
        <f>SUM(K53:L55)</f>
        <v>11000</v>
      </c>
      <c r="L52" s="56"/>
      <c r="M52" s="56">
        <f>SUM(M53:N55)</f>
        <v>30000</v>
      </c>
      <c r="N52" s="56"/>
      <c r="O52" s="56">
        <f>SUM(O53:P55)</f>
        <v>0</v>
      </c>
      <c r="P52" s="56"/>
      <c r="Q52" s="56">
        <f>SUM(Q53:R55)</f>
        <v>0</v>
      </c>
      <c r="R52" s="56"/>
      <c r="S52" s="56">
        <f>SUM(S53:T55)</f>
        <v>0</v>
      </c>
      <c r="T52" s="56"/>
      <c r="W52" s="33"/>
    </row>
    <row r="53" spans="1:23" ht="13.5" customHeight="1">
      <c r="A53" s="21">
        <v>613321</v>
      </c>
      <c r="B53" s="44" t="s">
        <v>136</v>
      </c>
      <c r="C53" s="44"/>
      <c r="D53" s="44"/>
      <c r="E53" s="44"/>
      <c r="F53" s="44"/>
      <c r="G53" s="44"/>
      <c r="H53" s="44"/>
      <c r="I53" s="43">
        <v>11000</v>
      </c>
      <c r="J53" s="43"/>
      <c r="K53" s="43">
        <v>11000</v>
      </c>
      <c r="L53" s="43"/>
      <c r="M53" s="43">
        <v>0</v>
      </c>
      <c r="N53" s="43"/>
      <c r="O53" s="43">
        <v>0</v>
      </c>
      <c r="P53" s="43"/>
      <c r="Q53" s="43">
        <v>0</v>
      </c>
      <c r="R53" s="43"/>
      <c r="S53" s="43">
        <v>0</v>
      </c>
      <c r="T53" s="43"/>
      <c r="V53" s="6"/>
      <c r="W53" s="33"/>
    </row>
    <row r="54" spans="1:23" ht="12.75" customHeight="1">
      <c r="A54" s="21">
        <v>613324</v>
      </c>
      <c r="B54" s="44" t="s">
        <v>109</v>
      </c>
      <c r="C54" s="44"/>
      <c r="D54" s="44"/>
      <c r="E54" s="44"/>
      <c r="F54" s="44"/>
      <c r="G54" s="44"/>
      <c r="H54" s="44"/>
      <c r="I54" s="43">
        <v>30000</v>
      </c>
      <c r="J54" s="43"/>
      <c r="K54" s="43">
        <v>0</v>
      </c>
      <c r="L54" s="43"/>
      <c r="M54" s="43">
        <v>30000</v>
      </c>
      <c r="N54" s="43"/>
      <c r="O54" s="43">
        <v>0</v>
      </c>
      <c r="P54" s="43"/>
      <c r="Q54" s="43">
        <v>0</v>
      </c>
      <c r="R54" s="43"/>
      <c r="S54" s="43">
        <v>0</v>
      </c>
      <c r="T54" s="43"/>
      <c r="V54" s="5"/>
      <c r="W54" s="33"/>
    </row>
    <row r="55" spans="1:23" ht="12.75" customHeight="1">
      <c r="A55" s="21">
        <v>613329</v>
      </c>
      <c r="B55" s="65" t="s">
        <v>137</v>
      </c>
      <c r="C55" s="65"/>
      <c r="D55" s="65"/>
      <c r="E55" s="65"/>
      <c r="F55" s="65"/>
      <c r="G55" s="65"/>
      <c r="H55" s="65"/>
      <c r="I55" s="43">
        <v>0</v>
      </c>
      <c r="J55" s="43"/>
      <c r="K55" s="43">
        <v>0</v>
      </c>
      <c r="L55" s="43"/>
      <c r="M55" s="43">
        <v>0</v>
      </c>
      <c r="N55" s="43"/>
      <c r="O55" s="43">
        <v>0</v>
      </c>
      <c r="P55" s="43"/>
      <c r="Q55" s="43">
        <v>0</v>
      </c>
      <c r="R55" s="43"/>
      <c r="S55" s="43">
        <v>0</v>
      </c>
      <c r="T55" s="43"/>
      <c r="V55" s="5"/>
      <c r="W55" s="33"/>
    </row>
    <row r="56" spans="1:23" ht="12.75" customHeight="1">
      <c r="A56" s="20">
        <v>613400</v>
      </c>
      <c r="B56" s="55" t="s">
        <v>138</v>
      </c>
      <c r="C56" s="55"/>
      <c r="D56" s="55"/>
      <c r="E56" s="55"/>
      <c r="F56" s="55"/>
      <c r="G56" s="55"/>
      <c r="H56" s="55"/>
      <c r="I56" s="56">
        <f>SUM(I57,I61)</f>
        <v>16350</v>
      </c>
      <c r="J56" s="56"/>
      <c r="K56" s="56">
        <f>SUM(K57,K61)</f>
        <v>4683</v>
      </c>
      <c r="L56" s="56"/>
      <c r="M56" s="56">
        <f>SUM(M57,M61)</f>
        <v>4523</v>
      </c>
      <c r="N56" s="56"/>
      <c r="O56" s="56">
        <f>SUM(O57,O61)</f>
        <v>4047</v>
      </c>
      <c r="P56" s="56"/>
      <c r="Q56" s="56">
        <f>SUM(Q57,Q61)</f>
        <v>2860</v>
      </c>
      <c r="R56" s="56"/>
      <c r="S56" s="56">
        <f>SUM(S57,S61)</f>
        <v>237</v>
      </c>
      <c r="T56" s="56"/>
      <c r="V56" s="5"/>
      <c r="W56" s="33"/>
    </row>
    <row r="57" spans="1:23" ht="13.5" customHeight="1">
      <c r="A57" s="20">
        <v>613410</v>
      </c>
      <c r="B57" s="55" t="s">
        <v>139</v>
      </c>
      <c r="C57" s="55"/>
      <c r="D57" s="55"/>
      <c r="E57" s="55"/>
      <c r="F57" s="55"/>
      <c r="G57" s="55"/>
      <c r="H57" s="55"/>
      <c r="I57" s="56">
        <f>SUM(I58:J60)</f>
        <v>15000</v>
      </c>
      <c r="J57" s="56"/>
      <c r="K57" s="56">
        <f>SUM(K58:L60)</f>
        <v>3333</v>
      </c>
      <c r="L57" s="56"/>
      <c r="M57" s="56">
        <f>SUM(M58:N60)</f>
        <v>4523</v>
      </c>
      <c r="N57" s="56"/>
      <c r="O57" s="56">
        <f>SUM(O58:P60)</f>
        <v>4047</v>
      </c>
      <c r="P57" s="56"/>
      <c r="Q57" s="56">
        <f>SUM(Q58:R60)</f>
        <v>2860</v>
      </c>
      <c r="R57" s="56"/>
      <c r="S57" s="56">
        <f>SUM(S58:T60)</f>
        <v>237</v>
      </c>
      <c r="T57" s="56"/>
      <c r="V57" s="5"/>
      <c r="W57" s="33"/>
    </row>
    <row r="58" spans="1:23" ht="13.5" customHeight="1">
      <c r="A58" s="21">
        <v>613415</v>
      </c>
      <c r="B58" s="44" t="s">
        <v>140</v>
      </c>
      <c r="C58" s="44"/>
      <c r="D58" s="44"/>
      <c r="E58" s="44"/>
      <c r="F58" s="44"/>
      <c r="G58" s="44"/>
      <c r="H58" s="44"/>
      <c r="I58" s="43">
        <v>0</v>
      </c>
      <c r="J58" s="43"/>
      <c r="K58" s="43">
        <v>0</v>
      </c>
      <c r="L58" s="43"/>
      <c r="M58" s="43">
        <v>0</v>
      </c>
      <c r="N58" s="43"/>
      <c r="O58" s="43">
        <v>0</v>
      </c>
      <c r="P58" s="43"/>
      <c r="Q58" s="43">
        <v>0</v>
      </c>
      <c r="R58" s="43"/>
      <c r="S58" s="43">
        <v>0</v>
      </c>
      <c r="T58" s="43"/>
      <c r="V58" s="5"/>
      <c r="W58" s="33"/>
    </row>
    <row r="59" spans="1:23" ht="14.25" customHeight="1">
      <c r="A59" s="21">
        <v>613416</v>
      </c>
      <c r="B59" s="44" t="s">
        <v>141</v>
      </c>
      <c r="C59" s="44"/>
      <c r="D59" s="44"/>
      <c r="E59" s="44"/>
      <c r="F59" s="44"/>
      <c r="G59" s="44"/>
      <c r="H59" s="44"/>
      <c r="I59" s="43">
        <v>0</v>
      </c>
      <c r="J59" s="43"/>
      <c r="K59" s="43">
        <v>0</v>
      </c>
      <c r="L59" s="43"/>
      <c r="M59" s="43">
        <v>0</v>
      </c>
      <c r="N59" s="43"/>
      <c r="O59" s="43">
        <v>0</v>
      </c>
      <c r="P59" s="43"/>
      <c r="Q59" s="43">
        <v>0</v>
      </c>
      <c r="R59" s="43"/>
      <c r="S59" s="43">
        <v>0</v>
      </c>
      <c r="T59" s="43"/>
      <c r="V59" s="5"/>
      <c r="W59" s="33"/>
    </row>
    <row r="60" spans="1:24" ht="12.75" customHeight="1">
      <c r="A60" s="21">
        <v>613419</v>
      </c>
      <c r="B60" s="44" t="s">
        <v>142</v>
      </c>
      <c r="C60" s="44"/>
      <c r="D60" s="44"/>
      <c r="E60" s="44"/>
      <c r="F60" s="44"/>
      <c r="G60" s="44"/>
      <c r="H60" s="44"/>
      <c r="I60" s="43">
        <v>15000</v>
      </c>
      <c r="J60" s="43"/>
      <c r="K60" s="43">
        <v>3333</v>
      </c>
      <c r="L60" s="43"/>
      <c r="M60" s="43">
        <v>4523</v>
      </c>
      <c r="N60" s="43"/>
      <c r="O60" s="43">
        <v>4047</v>
      </c>
      <c r="P60" s="43"/>
      <c r="Q60" s="43">
        <v>2860</v>
      </c>
      <c r="R60" s="43"/>
      <c r="S60" s="43">
        <v>237</v>
      </c>
      <c r="T60" s="43"/>
      <c r="V60" s="5"/>
      <c r="W60" s="33"/>
      <c r="X60" s="14"/>
    </row>
    <row r="61" spans="1:23" ht="12.75" customHeight="1">
      <c r="A61" s="20">
        <v>613480</v>
      </c>
      <c r="B61" s="55" t="s">
        <v>143</v>
      </c>
      <c r="C61" s="55"/>
      <c r="D61" s="55"/>
      <c r="E61" s="55"/>
      <c r="F61" s="55"/>
      <c r="G61" s="55"/>
      <c r="H61" s="55"/>
      <c r="I61" s="56">
        <f>SUM(I62:J63)</f>
        <v>1350</v>
      </c>
      <c r="J61" s="56"/>
      <c r="K61" s="56">
        <f>SUM(K62:L63)</f>
        <v>1350</v>
      </c>
      <c r="L61" s="56"/>
      <c r="M61" s="56">
        <f>SUM(M62:N63)</f>
        <v>0</v>
      </c>
      <c r="N61" s="56"/>
      <c r="O61" s="56">
        <f>SUM(O62:P63)</f>
        <v>0</v>
      </c>
      <c r="P61" s="56"/>
      <c r="Q61" s="56">
        <f>SUM(Q62:R63)</f>
        <v>0</v>
      </c>
      <c r="R61" s="56"/>
      <c r="S61" s="56">
        <f>SUM(S62:T63)</f>
        <v>0</v>
      </c>
      <c r="T61" s="56"/>
      <c r="V61" s="5"/>
      <c r="W61" s="33"/>
    </row>
    <row r="62" spans="1:23" ht="12.75" customHeight="1">
      <c r="A62" s="21">
        <v>613482</v>
      </c>
      <c r="B62" s="44" t="s">
        <v>144</v>
      </c>
      <c r="C62" s="44"/>
      <c r="D62" s="44"/>
      <c r="E62" s="44"/>
      <c r="F62" s="44"/>
      <c r="G62" s="44"/>
      <c r="H62" s="44"/>
      <c r="I62" s="43">
        <v>150</v>
      </c>
      <c r="J62" s="43"/>
      <c r="K62" s="43">
        <v>150</v>
      </c>
      <c r="L62" s="43"/>
      <c r="M62" s="43">
        <v>0</v>
      </c>
      <c r="N62" s="43"/>
      <c r="O62" s="43">
        <v>0</v>
      </c>
      <c r="P62" s="43"/>
      <c r="Q62" s="43">
        <v>0</v>
      </c>
      <c r="R62" s="43"/>
      <c r="S62" s="43">
        <v>0</v>
      </c>
      <c r="T62" s="43"/>
      <c r="W62" s="33"/>
    </row>
    <row r="63" spans="1:23" ht="12" customHeight="1">
      <c r="A63" s="21">
        <v>613484</v>
      </c>
      <c r="B63" s="44" t="s">
        <v>145</v>
      </c>
      <c r="C63" s="44"/>
      <c r="D63" s="44"/>
      <c r="E63" s="44"/>
      <c r="F63" s="44"/>
      <c r="G63" s="44"/>
      <c r="H63" s="44"/>
      <c r="I63" s="43">
        <v>1200</v>
      </c>
      <c r="J63" s="43"/>
      <c r="K63" s="43">
        <v>1200</v>
      </c>
      <c r="L63" s="43"/>
      <c r="M63" s="43">
        <v>0</v>
      </c>
      <c r="N63" s="43"/>
      <c r="O63" s="43">
        <v>0</v>
      </c>
      <c r="P63" s="43"/>
      <c r="Q63" s="43">
        <v>0</v>
      </c>
      <c r="R63" s="43"/>
      <c r="S63" s="43">
        <v>0</v>
      </c>
      <c r="T63" s="43"/>
      <c r="V63" s="6"/>
      <c r="W63" s="33"/>
    </row>
    <row r="64" spans="1:23" ht="12" customHeight="1">
      <c r="A64" s="20">
        <v>613500</v>
      </c>
      <c r="B64" s="55" t="s">
        <v>146</v>
      </c>
      <c r="C64" s="55"/>
      <c r="D64" s="55"/>
      <c r="E64" s="55"/>
      <c r="F64" s="55"/>
      <c r="G64" s="55"/>
      <c r="H64" s="55"/>
      <c r="I64" s="56">
        <f>SUM(I65,I69)</f>
        <v>20000</v>
      </c>
      <c r="J64" s="56"/>
      <c r="K64" s="56">
        <f>SUM(K65,K69)</f>
        <v>20000</v>
      </c>
      <c r="L64" s="56"/>
      <c r="M64" s="56">
        <f>SUM(M65,M69)</f>
        <v>0</v>
      </c>
      <c r="N64" s="56"/>
      <c r="O64" s="56">
        <f>SUM(O65,O69)</f>
        <v>0</v>
      </c>
      <c r="P64" s="56"/>
      <c r="Q64" s="56">
        <f>SUM(Q65,Q69)</f>
        <v>0</v>
      </c>
      <c r="R64" s="56"/>
      <c r="S64" s="56">
        <f>SUM(S65,S69)</f>
        <v>0</v>
      </c>
      <c r="T64" s="56"/>
      <c r="V64" s="5"/>
      <c r="W64" s="33"/>
    </row>
    <row r="65" spans="1:23" ht="12.75" customHeight="1">
      <c r="A65" s="20">
        <v>613510</v>
      </c>
      <c r="B65" s="55" t="s">
        <v>147</v>
      </c>
      <c r="C65" s="55"/>
      <c r="D65" s="55"/>
      <c r="E65" s="55"/>
      <c r="F65" s="55"/>
      <c r="G65" s="55"/>
      <c r="H65" s="55"/>
      <c r="I65" s="56">
        <f>SUM(I66:J68)</f>
        <v>12000</v>
      </c>
      <c r="J65" s="56"/>
      <c r="K65" s="56">
        <f>SUM(K66:L68)</f>
        <v>12000</v>
      </c>
      <c r="L65" s="56"/>
      <c r="M65" s="56">
        <f>SUM(M66:N68)</f>
        <v>0</v>
      </c>
      <c r="N65" s="56"/>
      <c r="O65" s="56">
        <f>SUM(O66:P68)</f>
        <v>0</v>
      </c>
      <c r="P65" s="56"/>
      <c r="Q65" s="56">
        <f>SUM(Q66:R68)</f>
        <v>0</v>
      </c>
      <c r="R65" s="56"/>
      <c r="S65" s="56">
        <f>SUM(S66:T68)</f>
        <v>0</v>
      </c>
      <c r="T65" s="56"/>
      <c r="V65" s="5"/>
      <c r="W65" s="33"/>
    </row>
    <row r="66" spans="1:23" ht="12.75" customHeight="1">
      <c r="A66" s="21">
        <v>613511</v>
      </c>
      <c r="B66" s="61" t="s">
        <v>70</v>
      </c>
      <c r="C66" s="61"/>
      <c r="D66" s="61"/>
      <c r="E66" s="61"/>
      <c r="F66" s="61"/>
      <c r="G66" s="61"/>
      <c r="H66" s="61"/>
      <c r="I66" s="66">
        <v>1500</v>
      </c>
      <c r="J66" s="66"/>
      <c r="K66" s="43">
        <v>1500</v>
      </c>
      <c r="L66" s="43"/>
      <c r="M66" s="43">
        <v>0</v>
      </c>
      <c r="N66" s="43"/>
      <c r="O66" s="43">
        <v>0</v>
      </c>
      <c r="P66" s="43"/>
      <c r="Q66" s="43">
        <v>0</v>
      </c>
      <c r="R66" s="43"/>
      <c r="S66" s="43">
        <v>0</v>
      </c>
      <c r="T66" s="43"/>
      <c r="V66" s="5"/>
      <c r="W66" s="33"/>
    </row>
    <row r="67" spans="1:23" ht="12.75" customHeight="1">
      <c r="A67" s="21">
        <v>613512</v>
      </c>
      <c r="B67" s="44" t="s">
        <v>148</v>
      </c>
      <c r="C67" s="44"/>
      <c r="D67" s="44"/>
      <c r="E67" s="44"/>
      <c r="F67" s="44"/>
      <c r="G67" s="44"/>
      <c r="H67" s="44"/>
      <c r="I67" s="66">
        <v>10000</v>
      </c>
      <c r="J67" s="66"/>
      <c r="K67" s="43">
        <v>10000</v>
      </c>
      <c r="L67" s="43"/>
      <c r="M67" s="43">
        <v>0</v>
      </c>
      <c r="N67" s="43"/>
      <c r="O67" s="43">
        <v>0</v>
      </c>
      <c r="P67" s="43"/>
      <c r="Q67" s="43">
        <v>0</v>
      </c>
      <c r="R67" s="43"/>
      <c r="S67" s="43">
        <v>0</v>
      </c>
      <c r="T67" s="43"/>
      <c r="V67" s="5"/>
      <c r="W67" s="33"/>
    </row>
    <row r="68" spans="1:23" ht="12" customHeight="1">
      <c r="A68" s="21">
        <v>613513</v>
      </c>
      <c r="B68" s="44" t="s">
        <v>71</v>
      </c>
      <c r="C68" s="44"/>
      <c r="D68" s="44"/>
      <c r="E68" s="44"/>
      <c r="F68" s="44"/>
      <c r="G68" s="44"/>
      <c r="H68" s="44"/>
      <c r="I68" s="66">
        <v>500</v>
      </c>
      <c r="J68" s="66"/>
      <c r="K68" s="43">
        <v>500</v>
      </c>
      <c r="L68" s="43"/>
      <c r="M68" s="43">
        <v>0</v>
      </c>
      <c r="N68" s="43"/>
      <c r="O68" s="43">
        <v>0</v>
      </c>
      <c r="P68" s="43"/>
      <c r="Q68" s="43">
        <v>0</v>
      </c>
      <c r="R68" s="43"/>
      <c r="S68" s="43">
        <v>0</v>
      </c>
      <c r="T68" s="43"/>
      <c r="V68" s="5"/>
      <c r="W68" s="33"/>
    </row>
    <row r="69" spans="1:23" ht="12.75">
      <c r="A69" s="20">
        <v>613520</v>
      </c>
      <c r="B69" s="55" t="s">
        <v>149</v>
      </c>
      <c r="C69" s="55"/>
      <c r="D69" s="55"/>
      <c r="E69" s="55"/>
      <c r="F69" s="55"/>
      <c r="G69" s="55"/>
      <c r="H69" s="55"/>
      <c r="I69" s="56">
        <f>SUM(I70:J72)</f>
        <v>8000</v>
      </c>
      <c r="J69" s="56"/>
      <c r="K69" s="56">
        <f>SUM(K70:L72)</f>
        <v>8000</v>
      </c>
      <c r="L69" s="56"/>
      <c r="M69" s="56">
        <f>SUM(M70:N72)</f>
        <v>0</v>
      </c>
      <c r="N69" s="56"/>
      <c r="O69" s="56">
        <f>SUM(O70:P72)</f>
        <v>0</v>
      </c>
      <c r="P69" s="56"/>
      <c r="Q69" s="56">
        <f>SUM(Q70:R72)</f>
        <v>0</v>
      </c>
      <c r="R69" s="56"/>
      <c r="S69" s="56">
        <f>SUM(S70:T72)</f>
        <v>0</v>
      </c>
      <c r="T69" s="56"/>
      <c r="V69" s="5"/>
      <c r="W69" s="33"/>
    </row>
    <row r="70" spans="1:23" ht="12.75" customHeight="1">
      <c r="A70" s="21">
        <v>613522</v>
      </c>
      <c r="B70" s="44" t="s">
        <v>150</v>
      </c>
      <c r="C70" s="44"/>
      <c r="D70" s="44"/>
      <c r="E70" s="44"/>
      <c r="F70" s="44"/>
      <c r="G70" s="44"/>
      <c r="H70" s="44"/>
      <c r="I70" s="43">
        <v>0</v>
      </c>
      <c r="J70" s="43"/>
      <c r="K70" s="43">
        <v>0</v>
      </c>
      <c r="L70" s="43"/>
      <c r="M70" s="43">
        <v>0</v>
      </c>
      <c r="N70" s="43"/>
      <c r="O70" s="43">
        <v>0</v>
      </c>
      <c r="P70" s="43"/>
      <c r="Q70" s="43">
        <v>0</v>
      </c>
      <c r="R70" s="43"/>
      <c r="S70" s="43">
        <v>0</v>
      </c>
      <c r="T70" s="43"/>
      <c r="V70" s="5"/>
      <c r="W70" s="33"/>
    </row>
    <row r="71" spans="1:23" ht="12.75">
      <c r="A71" s="21">
        <v>613523</v>
      </c>
      <c r="B71" s="44" t="s">
        <v>151</v>
      </c>
      <c r="C71" s="44"/>
      <c r="D71" s="44"/>
      <c r="E71" s="44"/>
      <c r="F71" s="44"/>
      <c r="G71" s="44"/>
      <c r="H71" s="44"/>
      <c r="I71" s="43">
        <v>3000</v>
      </c>
      <c r="J71" s="43"/>
      <c r="K71" s="43">
        <v>3000</v>
      </c>
      <c r="L71" s="43"/>
      <c r="M71" s="43">
        <v>0</v>
      </c>
      <c r="N71" s="43"/>
      <c r="O71" s="43">
        <v>0</v>
      </c>
      <c r="P71" s="43"/>
      <c r="Q71" s="43">
        <v>0</v>
      </c>
      <c r="R71" s="43"/>
      <c r="S71" s="43">
        <v>0</v>
      </c>
      <c r="T71" s="43"/>
      <c r="V71" s="5"/>
      <c r="W71" s="33"/>
    </row>
    <row r="72" spans="1:23" ht="12.75">
      <c r="A72" s="21">
        <v>613524</v>
      </c>
      <c r="B72" s="44" t="s">
        <v>152</v>
      </c>
      <c r="C72" s="44"/>
      <c r="D72" s="44"/>
      <c r="E72" s="44"/>
      <c r="F72" s="44"/>
      <c r="G72" s="44"/>
      <c r="H72" s="44"/>
      <c r="I72" s="43">
        <v>5000</v>
      </c>
      <c r="J72" s="43"/>
      <c r="K72" s="43">
        <v>5000</v>
      </c>
      <c r="L72" s="43"/>
      <c r="M72" s="43">
        <v>0</v>
      </c>
      <c r="N72" s="43"/>
      <c r="O72" s="43">
        <v>0</v>
      </c>
      <c r="P72" s="43"/>
      <c r="Q72" s="43">
        <v>0</v>
      </c>
      <c r="R72" s="43"/>
      <c r="S72" s="43">
        <v>0</v>
      </c>
      <c r="T72" s="43"/>
      <c r="V72" s="5"/>
      <c r="W72" s="33"/>
    </row>
    <row r="73" spans="1:23" ht="12.75">
      <c r="A73" s="20">
        <v>613600</v>
      </c>
      <c r="B73" s="55" t="s">
        <v>153</v>
      </c>
      <c r="C73" s="55"/>
      <c r="D73" s="55"/>
      <c r="E73" s="55"/>
      <c r="F73" s="55"/>
      <c r="G73" s="55"/>
      <c r="H73" s="55"/>
      <c r="I73" s="56">
        <f>SUM(I74)</f>
        <v>5500</v>
      </c>
      <c r="J73" s="56"/>
      <c r="K73" s="56">
        <f>SUM(K74)</f>
        <v>5500</v>
      </c>
      <c r="L73" s="56"/>
      <c r="M73" s="56">
        <f>SUM(M74)</f>
        <v>0</v>
      </c>
      <c r="N73" s="56"/>
      <c r="O73" s="56">
        <f>SUM(O74)</f>
        <v>0</v>
      </c>
      <c r="P73" s="56"/>
      <c r="Q73" s="56">
        <f>SUM(Q74)</f>
        <v>0</v>
      </c>
      <c r="R73" s="56"/>
      <c r="S73" s="56">
        <f>SUM(S74)</f>
        <v>0</v>
      </c>
      <c r="T73" s="56"/>
      <c r="V73" s="5"/>
      <c r="W73" s="33"/>
    </row>
    <row r="74" spans="1:23" ht="12.75" customHeight="1">
      <c r="A74" s="20">
        <v>613610</v>
      </c>
      <c r="B74" s="55" t="s">
        <v>154</v>
      </c>
      <c r="C74" s="55"/>
      <c r="D74" s="55"/>
      <c r="E74" s="55"/>
      <c r="F74" s="55"/>
      <c r="G74" s="55"/>
      <c r="H74" s="55"/>
      <c r="I74" s="56">
        <f>SUM(I75)</f>
        <v>5500</v>
      </c>
      <c r="J74" s="56"/>
      <c r="K74" s="56">
        <f>SUM(K75)</f>
        <v>5500</v>
      </c>
      <c r="L74" s="56"/>
      <c r="M74" s="56">
        <f>SUM(M75)</f>
        <v>0</v>
      </c>
      <c r="N74" s="56"/>
      <c r="O74" s="56">
        <f>SUM(O75)</f>
        <v>0</v>
      </c>
      <c r="P74" s="56"/>
      <c r="Q74" s="56">
        <f>SUM(Q75)</f>
        <v>0</v>
      </c>
      <c r="R74" s="56"/>
      <c r="S74" s="56">
        <f>SUM(S75)</f>
        <v>0</v>
      </c>
      <c r="T74" s="56"/>
      <c r="V74" s="5"/>
      <c r="W74" s="33"/>
    </row>
    <row r="75" spans="1:23" ht="12.75">
      <c r="A75" s="21">
        <v>613611</v>
      </c>
      <c r="B75" s="44" t="s">
        <v>155</v>
      </c>
      <c r="C75" s="44"/>
      <c r="D75" s="44"/>
      <c r="E75" s="44"/>
      <c r="F75" s="44"/>
      <c r="G75" s="44"/>
      <c r="H75" s="44"/>
      <c r="I75" s="43">
        <v>5500</v>
      </c>
      <c r="J75" s="43"/>
      <c r="K75" s="43">
        <v>5500</v>
      </c>
      <c r="L75" s="43"/>
      <c r="M75" s="43">
        <v>0</v>
      </c>
      <c r="N75" s="43"/>
      <c r="O75" s="43">
        <v>0</v>
      </c>
      <c r="P75" s="43"/>
      <c r="Q75" s="43">
        <v>0</v>
      </c>
      <c r="R75" s="43"/>
      <c r="S75" s="43">
        <v>0</v>
      </c>
      <c r="T75" s="43"/>
      <c r="W75" s="33"/>
    </row>
    <row r="76" spans="1:23" ht="12.75" customHeight="1">
      <c r="A76" s="20">
        <v>613700</v>
      </c>
      <c r="B76" s="55" t="s">
        <v>156</v>
      </c>
      <c r="C76" s="55"/>
      <c r="D76" s="55"/>
      <c r="E76" s="55"/>
      <c r="F76" s="55"/>
      <c r="G76" s="55"/>
      <c r="H76" s="55"/>
      <c r="I76" s="56">
        <f>SUM(I77,I82)</f>
        <v>253500</v>
      </c>
      <c r="J76" s="56"/>
      <c r="K76" s="56">
        <f>SUM(K77,K82)</f>
        <v>13500</v>
      </c>
      <c r="L76" s="56"/>
      <c r="M76" s="56">
        <f>SUM(M77,M82)</f>
        <v>240000</v>
      </c>
      <c r="N76" s="56"/>
      <c r="O76" s="56">
        <f>SUM(O77,O82)</f>
        <v>0</v>
      </c>
      <c r="P76" s="56"/>
      <c r="Q76" s="56">
        <f>SUM(Q77,Q82)</f>
        <v>0</v>
      </c>
      <c r="R76" s="56"/>
      <c r="S76" s="56">
        <f>SUM(S77,S82)</f>
        <v>0</v>
      </c>
      <c r="T76" s="56"/>
      <c r="V76" s="6"/>
      <c r="W76" s="33"/>
    </row>
    <row r="77" spans="1:23" ht="12.75" customHeight="1">
      <c r="A77" s="20">
        <v>613710</v>
      </c>
      <c r="B77" s="55" t="s">
        <v>157</v>
      </c>
      <c r="C77" s="55"/>
      <c r="D77" s="55"/>
      <c r="E77" s="55"/>
      <c r="F77" s="55"/>
      <c r="G77" s="55"/>
      <c r="H77" s="55"/>
      <c r="I77" s="56">
        <f>SUM(I78:J81)</f>
        <v>1500</v>
      </c>
      <c r="J77" s="56"/>
      <c r="K77" s="56">
        <f>SUM(K78:L81)</f>
        <v>1500</v>
      </c>
      <c r="L77" s="56"/>
      <c r="M77" s="56">
        <f>SUM(M78:N81)</f>
        <v>0</v>
      </c>
      <c r="N77" s="56"/>
      <c r="O77" s="56">
        <f>SUM(O78:P81)</f>
        <v>0</v>
      </c>
      <c r="P77" s="56"/>
      <c r="Q77" s="56">
        <f>SUM(Q78:R81)</f>
        <v>0</v>
      </c>
      <c r="R77" s="56"/>
      <c r="S77" s="56">
        <f>SUM(S78:T81)</f>
        <v>0</v>
      </c>
      <c r="T77" s="56"/>
      <c r="V77" s="5"/>
      <c r="W77" s="33"/>
    </row>
    <row r="78" spans="1:23" ht="12.75" customHeight="1">
      <c r="A78" s="21">
        <v>613711</v>
      </c>
      <c r="B78" s="44" t="s">
        <v>158</v>
      </c>
      <c r="C78" s="44"/>
      <c r="D78" s="44"/>
      <c r="E78" s="44"/>
      <c r="F78" s="44"/>
      <c r="G78" s="44"/>
      <c r="H78" s="44"/>
      <c r="I78" s="43">
        <v>1000</v>
      </c>
      <c r="J78" s="43"/>
      <c r="K78" s="43">
        <v>1000</v>
      </c>
      <c r="L78" s="43"/>
      <c r="M78" s="43">
        <v>0</v>
      </c>
      <c r="N78" s="43"/>
      <c r="O78" s="43">
        <v>0</v>
      </c>
      <c r="P78" s="43"/>
      <c r="Q78" s="43">
        <v>0</v>
      </c>
      <c r="R78" s="43"/>
      <c r="S78" s="43">
        <v>0</v>
      </c>
      <c r="T78" s="43"/>
      <c r="V78" s="5"/>
      <c r="W78" s="33"/>
    </row>
    <row r="79" spans="1:23" ht="12.75" customHeight="1">
      <c r="A79" s="21">
        <v>613712</v>
      </c>
      <c r="B79" s="44" t="s">
        <v>159</v>
      </c>
      <c r="C79" s="44"/>
      <c r="D79" s="44"/>
      <c r="E79" s="44"/>
      <c r="F79" s="44"/>
      <c r="G79" s="44"/>
      <c r="H79" s="44"/>
      <c r="I79" s="43">
        <v>0</v>
      </c>
      <c r="J79" s="43"/>
      <c r="K79" s="43">
        <v>0</v>
      </c>
      <c r="L79" s="43"/>
      <c r="M79" s="43">
        <v>0</v>
      </c>
      <c r="N79" s="43"/>
      <c r="O79" s="43">
        <v>0</v>
      </c>
      <c r="P79" s="43"/>
      <c r="Q79" s="43">
        <v>0</v>
      </c>
      <c r="R79" s="43"/>
      <c r="S79" s="43">
        <v>0</v>
      </c>
      <c r="T79" s="43"/>
      <c r="V79" s="5"/>
      <c r="W79" s="33"/>
    </row>
    <row r="80" spans="1:23" ht="12.75" customHeight="1">
      <c r="A80" s="21">
        <v>613713</v>
      </c>
      <c r="B80" s="44" t="s">
        <v>160</v>
      </c>
      <c r="C80" s="44"/>
      <c r="D80" s="44"/>
      <c r="E80" s="44"/>
      <c r="F80" s="44"/>
      <c r="G80" s="44"/>
      <c r="H80" s="44"/>
      <c r="I80" s="43">
        <v>500</v>
      </c>
      <c r="J80" s="43"/>
      <c r="K80" s="43">
        <v>500</v>
      </c>
      <c r="L80" s="43"/>
      <c r="M80" s="43">
        <v>0</v>
      </c>
      <c r="N80" s="43"/>
      <c r="O80" s="43">
        <v>0</v>
      </c>
      <c r="P80" s="43"/>
      <c r="Q80" s="43">
        <v>0</v>
      </c>
      <c r="R80" s="43"/>
      <c r="S80" s="43">
        <v>0</v>
      </c>
      <c r="T80" s="43"/>
      <c r="V80" s="5"/>
      <c r="W80" s="33"/>
    </row>
    <row r="81" spans="1:23" ht="12.75" customHeight="1">
      <c r="A81" s="21">
        <v>613714</v>
      </c>
      <c r="B81" s="44" t="s">
        <v>161</v>
      </c>
      <c r="C81" s="44"/>
      <c r="D81" s="44"/>
      <c r="E81" s="44"/>
      <c r="F81" s="44"/>
      <c r="G81" s="44"/>
      <c r="H81" s="44"/>
      <c r="I81" s="43">
        <v>0</v>
      </c>
      <c r="J81" s="43"/>
      <c r="K81" s="43">
        <v>0</v>
      </c>
      <c r="L81" s="43"/>
      <c r="M81" s="43">
        <v>0</v>
      </c>
      <c r="N81" s="43"/>
      <c r="O81" s="43">
        <v>0</v>
      </c>
      <c r="P81" s="43"/>
      <c r="Q81" s="43">
        <v>0</v>
      </c>
      <c r="R81" s="43"/>
      <c r="S81" s="43">
        <v>0</v>
      </c>
      <c r="T81" s="43"/>
      <c r="V81" s="5"/>
      <c r="W81" s="33"/>
    </row>
    <row r="82" spans="1:23" ht="12.75" customHeight="1">
      <c r="A82" s="20">
        <v>613720</v>
      </c>
      <c r="B82" s="55" t="s">
        <v>162</v>
      </c>
      <c r="C82" s="55"/>
      <c r="D82" s="55"/>
      <c r="E82" s="55"/>
      <c r="F82" s="55"/>
      <c r="G82" s="55"/>
      <c r="H82" s="55"/>
      <c r="I82" s="56">
        <f>SUM(I83:J85,I91)</f>
        <v>252000</v>
      </c>
      <c r="J82" s="56"/>
      <c r="K82" s="56">
        <f>SUM(K83:L85,K91)</f>
        <v>12000</v>
      </c>
      <c r="L82" s="56"/>
      <c r="M82" s="56">
        <f>SUM(M83:N85,M91)</f>
        <v>240000</v>
      </c>
      <c r="N82" s="56"/>
      <c r="O82" s="56">
        <f>SUM(O83:P85,O91)</f>
        <v>0</v>
      </c>
      <c r="P82" s="56"/>
      <c r="Q82" s="56">
        <f>SUM(Q83:R85,Q91)</f>
        <v>0</v>
      </c>
      <c r="R82" s="56"/>
      <c r="S82" s="56">
        <f>SUM(S83:T85,S91)</f>
        <v>0</v>
      </c>
      <c r="T82" s="56"/>
      <c r="V82" s="5"/>
      <c r="W82" s="33"/>
    </row>
    <row r="83" spans="1:23" ht="12.75" customHeight="1">
      <c r="A83" s="21">
        <v>613721</v>
      </c>
      <c r="B83" s="44" t="s">
        <v>163</v>
      </c>
      <c r="C83" s="44"/>
      <c r="D83" s="44"/>
      <c r="E83" s="44"/>
      <c r="F83" s="44"/>
      <c r="G83" s="44"/>
      <c r="H83" s="44"/>
      <c r="I83" s="43">
        <v>1000</v>
      </c>
      <c r="J83" s="43"/>
      <c r="K83" s="43">
        <v>1000</v>
      </c>
      <c r="L83" s="43"/>
      <c r="M83" s="43">
        <v>0</v>
      </c>
      <c r="N83" s="43"/>
      <c r="O83" s="43">
        <v>0</v>
      </c>
      <c r="P83" s="43"/>
      <c r="Q83" s="43">
        <v>0</v>
      </c>
      <c r="R83" s="43"/>
      <c r="S83" s="43">
        <v>0</v>
      </c>
      <c r="T83" s="43"/>
      <c r="V83" s="5"/>
      <c r="W83" s="33"/>
    </row>
    <row r="84" spans="1:23" ht="12.75" customHeight="1">
      <c r="A84" s="21">
        <v>613722</v>
      </c>
      <c r="B84" s="44" t="s">
        <v>164</v>
      </c>
      <c r="C84" s="44"/>
      <c r="D84" s="44"/>
      <c r="E84" s="44"/>
      <c r="F84" s="44"/>
      <c r="G84" s="44"/>
      <c r="H84" s="44"/>
      <c r="I84" s="43">
        <v>10000</v>
      </c>
      <c r="J84" s="43"/>
      <c r="K84" s="43">
        <v>10000</v>
      </c>
      <c r="L84" s="43"/>
      <c r="M84" s="43">
        <v>0</v>
      </c>
      <c r="N84" s="43"/>
      <c r="O84" s="43">
        <v>0</v>
      </c>
      <c r="P84" s="43"/>
      <c r="Q84" s="43">
        <v>0</v>
      </c>
      <c r="R84" s="43"/>
      <c r="S84" s="43">
        <v>0</v>
      </c>
      <c r="T84" s="43"/>
      <c r="V84" s="5"/>
      <c r="W84" s="33"/>
    </row>
    <row r="85" spans="1:23" ht="12.75" customHeight="1">
      <c r="A85" s="21">
        <v>613723</v>
      </c>
      <c r="B85" s="44" t="s">
        <v>165</v>
      </c>
      <c r="C85" s="44"/>
      <c r="D85" s="44"/>
      <c r="E85" s="44"/>
      <c r="F85" s="44"/>
      <c r="G85" s="44"/>
      <c r="H85" s="44"/>
      <c r="I85" s="43">
        <v>1000</v>
      </c>
      <c r="J85" s="43"/>
      <c r="K85" s="43">
        <v>1000</v>
      </c>
      <c r="L85" s="43"/>
      <c r="M85" s="43">
        <v>0</v>
      </c>
      <c r="N85" s="43"/>
      <c r="O85" s="43">
        <v>0</v>
      </c>
      <c r="P85" s="43"/>
      <c r="Q85" s="43">
        <v>0</v>
      </c>
      <c r="R85" s="43"/>
      <c r="S85" s="43">
        <v>0</v>
      </c>
      <c r="T85" s="43"/>
      <c r="V85" s="5"/>
      <c r="W85" s="33"/>
    </row>
    <row r="86" spans="1:23" ht="12.75" customHeight="1">
      <c r="A86" s="15"/>
      <c r="J86" s="16" t="s">
        <v>196</v>
      </c>
      <c r="V86" s="5"/>
      <c r="W86" s="33"/>
    </row>
    <row r="87" spans="1:23" ht="12.75" customHeight="1">
      <c r="A87" s="40" t="s">
        <v>45</v>
      </c>
      <c r="B87" s="41" t="s">
        <v>43</v>
      </c>
      <c r="C87" s="41"/>
      <c r="D87" s="41"/>
      <c r="E87" s="41"/>
      <c r="F87" s="41"/>
      <c r="G87" s="41"/>
      <c r="H87" s="41"/>
      <c r="I87" s="40" t="s">
        <v>206</v>
      </c>
      <c r="J87" s="40"/>
      <c r="K87" s="42" t="s">
        <v>46</v>
      </c>
      <c r="L87" s="42"/>
      <c r="M87" s="39" t="s">
        <v>207</v>
      </c>
      <c r="N87" s="39"/>
      <c r="O87" s="39" t="s">
        <v>204</v>
      </c>
      <c r="P87" s="39"/>
      <c r="Q87" s="39" t="s">
        <v>205</v>
      </c>
      <c r="R87" s="39"/>
      <c r="S87" s="39" t="s">
        <v>222</v>
      </c>
      <c r="T87" s="39"/>
      <c r="W87" s="33"/>
    </row>
    <row r="88" spans="1:23" ht="12.75" customHeight="1">
      <c r="A88" s="40"/>
      <c r="B88" s="41"/>
      <c r="C88" s="41"/>
      <c r="D88" s="41"/>
      <c r="E88" s="41"/>
      <c r="F88" s="41"/>
      <c r="G88" s="41"/>
      <c r="H88" s="41"/>
      <c r="I88" s="40"/>
      <c r="J88" s="40"/>
      <c r="K88" s="42"/>
      <c r="L88" s="42"/>
      <c r="M88" s="39"/>
      <c r="N88" s="39"/>
      <c r="O88" s="39"/>
      <c r="P88" s="39"/>
      <c r="Q88" s="39"/>
      <c r="R88" s="39"/>
      <c r="S88" s="39"/>
      <c r="T88" s="39"/>
      <c r="V88" s="6"/>
      <c r="W88" s="33"/>
    </row>
    <row r="89" spans="1:23" ht="12.75" customHeight="1">
      <c r="A89" s="40"/>
      <c r="B89" s="41"/>
      <c r="C89" s="41"/>
      <c r="D89" s="41"/>
      <c r="E89" s="41"/>
      <c r="F89" s="41"/>
      <c r="G89" s="41"/>
      <c r="H89" s="41"/>
      <c r="I89" s="40"/>
      <c r="J89" s="40"/>
      <c r="K89" s="42"/>
      <c r="L89" s="42"/>
      <c r="M89" s="39"/>
      <c r="N89" s="39"/>
      <c r="O89" s="39"/>
      <c r="P89" s="39"/>
      <c r="Q89" s="39"/>
      <c r="R89" s="39"/>
      <c r="S89" s="39"/>
      <c r="T89" s="39"/>
      <c r="V89" s="5"/>
      <c r="W89" s="33"/>
    </row>
    <row r="90" spans="1:23" ht="12.75" customHeight="1">
      <c r="A90" s="18" t="s">
        <v>92</v>
      </c>
      <c r="B90" s="37" t="s">
        <v>93</v>
      </c>
      <c r="C90" s="38"/>
      <c r="D90" s="38"/>
      <c r="E90" s="38"/>
      <c r="F90" s="38"/>
      <c r="G90" s="38"/>
      <c r="H90" s="38"/>
      <c r="I90" s="37" t="s">
        <v>95</v>
      </c>
      <c r="J90" s="38"/>
      <c r="K90" s="37" t="s">
        <v>96</v>
      </c>
      <c r="L90" s="38"/>
      <c r="M90" s="37" t="s">
        <v>97</v>
      </c>
      <c r="N90" s="38"/>
      <c r="O90" s="37" t="s">
        <v>98</v>
      </c>
      <c r="P90" s="38"/>
      <c r="Q90" s="37" t="s">
        <v>99</v>
      </c>
      <c r="R90" s="38"/>
      <c r="S90" s="37" t="s">
        <v>100</v>
      </c>
      <c r="T90" s="38"/>
      <c r="V90" s="5"/>
      <c r="W90" s="33"/>
    </row>
    <row r="91" spans="1:23" ht="12.75">
      <c r="A91" s="21">
        <v>613724</v>
      </c>
      <c r="B91" s="44" t="s">
        <v>212</v>
      </c>
      <c r="C91" s="44"/>
      <c r="D91" s="44"/>
      <c r="E91" s="44"/>
      <c r="F91" s="44"/>
      <c r="G91" s="44"/>
      <c r="H91" s="44"/>
      <c r="I91" s="43">
        <v>240000</v>
      </c>
      <c r="J91" s="43"/>
      <c r="K91" s="67">
        <v>0</v>
      </c>
      <c r="L91" s="67"/>
      <c r="M91" s="43">
        <v>240000</v>
      </c>
      <c r="N91" s="43"/>
      <c r="O91" s="67">
        <v>0</v>
      </c>
      <c r="P91" s="67"/>
      <c r="Q91" s="68">
        <v>0</v>
      </c>
      <c r="R91" s="67"/>
      <c r="S91" s="67">
        <v>0</v>
      </c>
      <c r="T91" s="67"/>
      <c r="V91" s="5"/>
      <c r="W91" s="33"/>
    </row>
    <row r="92" spans="1:23" ht="12.75">
      <c r="A92" s="20">
        <v>613800</v>
      </c>
      <c r="B92" s="55" t="s">
        <v>166</v>
      </c>
      <c r="C92" s="55"/>
      <c r="D92" s="55"/>
      <c r="E92" s="55"/>
      <c r="F92" s="55"/>
      <c r="G92" s="55"/>
      <c r="H92" s="55"/>
      <c r="I92" s="56">
        <f>SUM(I93)</f>
        <v>3000</v>
      </c>
      <c r="J92" s="56"/>
      <c r="K92" s="56">
        <f>SUM(K93)</f>
        <v>0</v>
      </c>
      <c r="L92" s="56"/>
      <c r="M92" s="56">
        <f>SUM(M93)</f>
        <v>3000</v>
      </c>
      <c r="N92" s="56"/>
      <c r="O92" s="56">
        <f>SUM(O93)</f>
        <v>0</v>
      </c>
      <c r="P92" s="56"/>
      <c r="Q92" s="56">
        <f>SUM(Q93)</f>
        <v>0</v>
      </c>
      <c r="R92" s="56"/>
      <c r="S92" s="56">
        <f>SUM(S93)</f>
        <v>0</v>
      </c>
      <c r="T92" s="56"/>
      <c r="V92" s="5"/>
      <c r="W92" s="33"/>
    </row>
    <row r="93" spans="1:23" ht="12.75">
      <c r="A93" s="20">
        <v>613820</v>
      </c>
      <c r="B93" s="55" t="s">
        <v>167</v>
      </c>
      <c r="C93" s="55"/>
      <c r="D93" s="55"/>
      <c r="E93" s="55"/>
      <c r="F93" s="55"/>
      <c r="G93" s="55"/>
      <c r="H93" s="55"/>
      <c r="I93" s="56">
        <f>SUM(I94)</f>
        <v>3000</v>
      </c>
      <c r="J93" s="56"/>
      <c r="K93" s="56">
        <f>SUM(K94)</f>
        <v>0</v>
      </c>
      <c r="L93" s="56"/>
      <c r="M93" s="56">
        <f>SUM(M94)</f>
        <v>3000</v>
      </c>
      <c r="N93" s="56"/>
      <c r="O93" s="56">
        <f>SUM(O94)</f>
        <v>0</v>
      </c>
      <c r="P93" s="56"/>
      <c r="Q93" s="56">
        <f>SUM(Q94)</f>
        <v>0</v>
      </c>
      <c r="R93" s="56"/>
      <c r="S93" s="56">
        <f>SUM(S94)</f>
        <v>0</v>
      </c>
      <c r="T93" s="56"/>
      <c r="V93" s="5"/>
      <c r="W93" s="33"/>
    </row>
    <row r="94" spans="1:23" ht="12.75">
      <c r="A94" s="21">
        <v>613821</v>
      </c>
      <c r="B94" s="44" t="s">
        <v>168</v>
      </c>
      <c r="C94" s="44"/>
      <c r="D94" s="44"/>
      <c r="E94" s="44"/>
      <c r="F94" s="44"/>
      <c r="G94" s="44"/>
      <c r="H94" s="44"/>
      <c r="I94" s="43">
        <v>3000</v>
      </c>
      <c r="J94" s="43"/>
      <c r="K94" s="43">
        <v>0</v>
      </c>
      <c r="L94" s="43"/>
      <c r="M94" s="43">
        <v>3000</v>
      </c>
      <c r="N94" s="43"/>
      <c r="O94" s="43">
        <v>0</v>
      </c>
      <c r="P94" s="43"/>
      <c r="Q94" s="43">
        <v>0</v>
      </c>
      <c r="R94" s="43"/>
      <c r="S94" s="43">
        <v>0</v>
      </c>
      <c r="T94" s="43"/>
      <c r="V94" s="5"/>
      <c r="W94" s="33"/>
    </row>
    <row r="95" spans="1:23" ht="12.75">
      <c r="A95" s="20">
        <v>613900</v>
      </c>
      <c r="B95" s="55" t="s">
        <v>169</v>
      </c>
      <c r="C95" s="55"/>
      <c r="D95" s="55"/>
      <c r="E95" s="55"/>
      <c r="F95" s="55"/>
      <c r="G95" s="55"/>
      <c r="H95" s="55"/>
      <c r="I95" s="56">
        <f>SUM(I96,I100,I104,I106,I108,I114,I116)</f>
        <v>478700</v>
      </c>
      <c r="J95" s="56"/>
      <c r="K95" s="56">
        <f>SUM(K96,K100,K104,K106,K108,K114,K116)</f>
        <v>78701</v>
      </c>
      <c r="L95" s="56"/>
      <c r="M95" s="56">
        <f>SUM(M96,M100,M104,M106,M108,M114,M116)</f>
        <v>371128</v>
      </c>
      <c r="N95" s="56"/>
      <c r="O95" s="56">
        <f>SUM(O96,O100,O104,O106,O108,O114,O116)</f>
        <v>20258</v>
      </c>
      <c r="P95" s="56"/>
      <c r="Q95" s="56">
        <f>SUM(Q96,Q100,Q104,Q106,Q108,Q114,Q116)</f>
        <v>8128</v>
      </c>
      <c r="R95" s="56"/>
      <c r="S95" s="56">
        <f>SUM(S96,S100,S104,S106,S108,S114,S116)</f>
        <v>485</v>
      </c>
      <c r="T95" s="56"/>
      <c r="V95" s="5"/>
      <c r="W95" s="33"/>
    </row>
    <row r="96" spans="1:23" ht="12.75" customHeight="1">
      <c r="A96" s="20">
        <v>613910</v>
      </c>
      <c r="B96" s="55" t="s">
        <v>170</v>
      </c>
      <c r="C96" s="55"/>
      <c r="D96" s="55"/>
      <c r="E96" s="55"/>
      <c r="F96" s="55"/>
      <c r="G96" s="55"/>
      <c r="H96" s="55"/>
      <c r="I96" s="56">
        <f>SUM(I97:J99)</f>
        <v>25500</v>
      </c>
      <c r="J96" s="56"/>
      <c r="K96" s="56">
        <f>SUM(K97:L99)</f>
        <v>11501</v>
      </c>
      <c r="L96" s="56"/>
      <c r="M96" s="56">
        <f>SUM(M97:N99)</f>
        <v>5428</v>
      </c>
      <c r="N96" s="56"/>
      <c r="O96" s="56">
        <f>SUM(O97:P99)</f>
        <v>4858</v>
      </c>
      <c r="P96" s="56"/>
      <c r="Q96" s="56">
        <f>SUM(Q97:R99)</f>
        <v>3428</v>
      </c>
      <c r="R96" s="56"/>
      <c r="S96" s="56">
        <f>SUM(S97:T99)</f>
        <v>285</v>
      </c>
      <c r="T96" s="56"/>
      <c r="V96" s="5"/>
      <c r="W96" s="33"/>
    </row>
    <row r="97" spans="1:23" ht="12.75" customHeight="1">
      <c r="A97" s="21">
        <v>613914</v>
      </c>
      <c r="B97" s="44" t="s">
        <v>171</v>
      </c>
      <c r="C97" s="44"/>
      <c r="D97" s="44"/>
      <c r="E97" s="44"/>
      <c r="F97" s="44"/>
      <c r="G97" s="44"/>
      <c r="H97" s="44"/>
      <c r="I97" s="43">
        <v>5000</v>
      </c>
      <c r="J97" s="43"/>
      <c r="K97" s="43">
        <v>5000</v>
      </c>
      <c r="L97" s="43"/>
      <c r="M97" s="43">
        <v>0</v>
      </c>
      <c r="N97" s="43"/>
      <c r="O97" s="43">
        <v>0</v>
      </c>
      <c r="P97" s="43"/>
      <c r="Q97" s="43">
        <v>0</v>
      </c>
      <c r="R97" s="43"/>
      <c r="S97" s="43">
        <v>0</v>
      </c>
      <c r="T97" s="43"/>
      <c r="V97" s="5"/>
      <c r="W97" s="33"/>
    </row>
    <row r="98" spans="1:23" ht="13.5" customHeight="1">
      <c r="A98" s="21">
        <v>613915</v>
      </c>
      <c r="B98" s="44" t="s">
        <v>172</v>
      </c>
      <c r="C98" s="44"/>
      <c r="D98" s="44"/>
      <c r="E98" s="44"/>
      <c r="F98" s="44"/>
      <c r="G98" s="44"/>
      <c r="H98" s="44"/>
      <c r="I98" s="43">
        <v>2500</v>
      </c>
      <c r="J98" s="43"/>
      <c r="K98" s="43">
        <v>2500</v>
      </c>
      <c r="L98" s="43"/>
      <c r="M98" s="43">
        <v>0</v>
      </c>
      <c r="N98" s="43"/>
      <c r="O98" s="43">
        <v>0</v>
      </c>
      <c r="P98" s="43"/>
      <c r="Q98" s="43">
        <v>0</v>
      </c>
      <c r="R98" s="43"/>
      <c r="S98" s="43">
        <v>0</v>
      </c>
      <c r="T98" s="43"/>
      <c r="V98" s="5"/>
      <c r="W98" s="33"/>
    </row>
    <row r="99" spans="1:23" ht="12.75" customHeight="1">
      <c r="A99" s="21">
        <v>613919</v>
      </c>
      <c r="B99" s="44" t="s">
        <v>173</v>
      </c>
      <c r="C99" s="44"/>
      <c r="D99" s="44"/>
      <c r="E99" s="44"/>
      <c r="F99" s="44"/>
      <c r="G99" s="44"/>
      <c r="H99" s="44"/>
      <c r="I99" s="43">
        <v>18000</v>
      </c>
      <c r="J99" s="43"/>
      <c r="K99" s="43">
        <v>4001</v>
      </c>
      <c r="L99" s="43"/>
      <c r="M99" s="43">
        <v>5428</v>
      </c>
      <c r="N99" s="43"/>
      <c r="O99" s="43">
        <v>4858</v>
      </c>
      <c r="P99" s="43"/>
      <c r="Q99" s="43">
        <v>3428</v>
      </c>
      <c r="R99" s="43"/>
      <c r="S99" s="43">
        <v>285</v>
      </c>
      <c r="T99" s="43"/>
      <c r="V99" s="5"/>
      <c r="W99" s="33"/>
    </row>
    <row r="100" spans="1:23" ht="12.75" customHeight="1">
      <c r="A100" s="20">
        <v>613920</v>
      </c>
      <c r="B100" s="55" t="s">
        <v>174</v>
      </c>
      <c r="C100" s="55"/>
      <c r="D100" s="55"/>
      <c r="E100" s="55"/>
      <c r="F100" s="55"/>
      <c r="G100" s="55"/>
      <c r="H100" s="55"/>
      <c r="I100" s="56">
        <f>SUM(I101:J103)</f>
        <v>1000</v>
      </c>
      <c r="J100" s="56"/>
      <c r="K100" s="36">
        <f>SUM(K101:L103)</f>
        <v>200</v>
      </c>
      <c r="L100" s="36"/>
      <c r="M100" s="36">
        <f>SUM(M101:N103)</f>
        <v>200</v>
      </c>
      <c r="N100" s="36"/>
      <c r="O100" s="36">
        <f>SUM(O101:P103)</f>
        <v>200</v>
      </c>
      <c r="P100" s="36"/>
      <c r="Q100" s="36">
        <f>SUM(Q101:R103)</f>
        <v>200</v>
      </c>
      <c r="R100" s="36"/>
      <c r="S100" s="36">
        <f>SUM(S101:T103)</f>
        <v>200</v>
      </c>
      <c r="T100" s="36"/>
      <c r="V100" s="5"/>
      <c r="W100" s="33"/>
    </row>
    <row r="101" spans="1:23" ht="12.75">
      <c r="A101" s="21">
        <v>613922</v>
      </c>
      <c r="B101" s="44" t="s">
        <v>175</v>
      </c>
      <c r="C101" s="44"/>
      <c r="D101" s="44"/>
      <c r="E101" s="44"/>
      <c r="F101" s="44"/>
      <c r="G101" s="44"/>
      <c r="H101" s="44"/>
      <c r="I101" s="43">
        <v>1000</v>
      </c>
      <c r="J101" s="43"/>
      <c r="K101" s="69">
        <v>200</v>
      </c>
      <c r="L101" s="69"/>
      <c r="M101" s="69">
        <v>200</v>
      </c>
      <c r="N101" s="69"/>
      <c r="O101" s="69">
        <v>200</v>
      </c>
      <c r="P101" s="69"/>
      <c r="Q101" s="69">
        <v>200</v>
      </c>
      <c r="R101" s="69"/>
      <c r="S101" s="69">
        <v>200</v>
      </c>
      <c r="T101" s="69"/>
      <c r="V101" s="3"/>
      <c r="W101" s="33"/>
    </row>
    <row r="102" spans="1:23" ht="12.75" customHeight="1">
      <c r="A102" s="21">
        <v>613923</v>
      </c>
      <c r="B102" s="44" t="s">
        <v>176</v>
      </c>
      <c r="C102" s="44"/>
      <c r="D102" s="44"/>
      <c r="E102" s="44"/>
      <c r="F102" s="44"/>
      <c r="G102" s="44"/>
      <c r="H102" s="44"/>
      <c r="I102" s="43">
        <v>0</v>
      </c>
      <c r="J102" s="43"/>
      <c r="K102" s="69">
        <v>0</v>
      </c>
      <c r="L102" s="69"/>
      <c r="M102" s="69">
        <v>0</v>
      </c>
      <c r="N102" s="69"/>
      <c r="O102" s="69">
        <v>0</v>
      </c>
      <c r="P102" s="69"/>
      <c r="Q102" s="69">
        <v>0</v>
      </c>
      <c r="R102" s="69"/>
      <c r="S102" s="69">
        <v>0</v>
      </c>
      <c r="T102" s="69"/>
      <c r="V102" s="3"/>
      <c r="W102" s="33"/>
    </row>
    <row r="103" spans="1:23" ht="12.75" customHeight="1">
      <c r="A103" s="21">
        <v>613930</v>
      </c>
      <c r="B103" s="44" t="s">
        <v>177</v>
      </c>
      <c r="C103" s="44"/>
      <c r="D103" s="44"/>
      <c r="E103" s="44"/>
      <c r="F103" s="44"/>
      <c r="G103" s="44"/>
      <c r="H103" s="44"/>
      <c r="I103" s="43">
        <v>0</v>
      </c>
      <c r="J103" s="43"/>
      <c r="K103" s="69">
        <v>0</v>
      </c>
      <c r="L103" s="69"/>
      <c r="M103" s="69">
        <v>0</v>
      </c>
      <c r="N103" s="69"/>
      <c r="O103" s="69">
        <v>0</v>
      </c>
      <c r="P103" s="69"/>
      <c r="Q103" s="69">
        <v>0</v>
      </c>
      <c r="R103" s="69"/>
      <c r="S103" s="69">
        <v>0</v>
      </c>
      <c r="T103" s="69"/>
      <c r="W103" s="33"/>
    </row>
    <row r="104" spans="1:23" ht="12.75" customHeight="1">
      <c r="A104" s="20">
        <v>613940</v>
      </c>
      <c r="B104" s="55" t="s">
        <v>178</v>
      </c>
      <c r="C104" s="55"/>
      <c r="D104" s="55"/>
      <c r="E104" s="55"/>
      <c r="F104" s="55"/>
      <c r="G104" s="55"/>
      <c r="H104" s="55"/>
      <c r="I104" s="56">
        <f>SUM(I105)</f>
        <v>1500</v>
      </c>
      <c r="J104" s="56"/>
      <c r="K104" s="56">
        <f>SUM(K105)</f>
        <v>0</v>
      </c>
      <c r="L104" s="56"/>
      <c r="M104" s="56">
        <f>SUM(M105)</f>
        <v>1500</v>
      </c>
      <c r="N104" s="56"/>
      <c r="O104" s="56">
        <f>SUM(O105)</f>
        <v>0</v>
      </c>
      <c r="P104" s="56"/>
      <c r="Q104" s="56">
        <f>SUM(Q105)</f>
        <v>0</v>
      </c>
      <c r="R104" s="56"/>
      <c r="S104" s="56">
        <f>SUM(S105)</f>
        <v>0</v>
      </c>
      <c r="T104" s="56"/>
      <c r="V104" s="6"/>
      <c r="W104" s="33"/>
    </row>
    <row r="105" spans="1:23" ht="12.75" customHeight="1">
      <c r="A105" s="21">
        <v>613941</v>
      </c>
      <c r="B105" s="44" t="s">
        <v>179</v>
      </c>
      <c r="C105" s="44"/>
      <c r="D105" s="44"/>
      <c r="E105" s="44"/>
      <c r="F105" s="44"/>
      <c r="G105" s="44"/>
      <c r="H105" s="44"/>
      <c r="I105" s="43">
        <v>1500</v>
      </c>
      <c r="J105" s="43"/>
      <c r="K105" s="43">
        <v>0</v>
      </c>
      <c r="L105" s="43"/>
      <c r="M105" s="43">
        <v>1500</v>
      </c>
      <c r="N105" s="43"/>
      <c r="O105" s="43">
        <v>0</v>
      </c>
      <c r="P105" s="43"/>
      <c r="Q105" s="43">
        <v>0</v>
      </c>
      <c r="R105" s="43"/>
      <c r="S105" s="43">
        <v>0</v>
      </c>
      <c r="T105" s="43"/>
      <c r="V105" s="5"/>
      <c r="W105" s="33"/>
    </row>
    <row r="106" spans="1:23" ht="12.75" customHeight="1">
      <c r="A106" s="20">
        <v>613960</v>
      </c>
      <c r="B106" s="55" t="s">
        <v>180</v>
      </c>
      <c r="C106" s="55"/>
      <c r="D106" s="55"/>
      <c r="E106" s="55"/>
      <c r="F106" s="55"/>
      <c r="G106" s="55"/>
      <c r="H106" s="55"/>
      <c r="I106" s="56">
        <f>SUM(I107)</f>
        <v>3000</v>
      </c>
      <c r="J106" s="56"/>
      <c r="K106" s="56">
        <f>SUM(K107)</f>
        <v>3000</v>
      </c>
      <c r="L106" s="56"/>
      <c r="M106" s="56">
        <f>SUM(M107)</f>
        <v>0</v>
      </c>
      <c r="N106" s="56"/>
      <c r="O106" s="56">
        <f>SUM(O107)</f>
        <v>0</v>
      </c>
      <c r="P106" s="56"/>
      <c r="Q106" s="56">
        <f>SUM(Q107)</f>
        <v>0</v>
      </c>
      <c r="R106" s="56"/>
      <c r="S106" s="56">
        <f>SUM(S107)</f>
        <v>0</v>
      </c>
      <c r="T106" s="56"/>
      <c r="V106" s="5"/>
      <c r="W106" s="33"/>
    </row>
    <row r="107" spans="1:23" ht="12.75" customHeight="1">
      <c r="A107" s="21">
        <v>613961</v>
      </c>
      <c r="B107" s="44" t="s">
        <v>181</v>
      </c>
      <c r="C107" s="44"/>
      <c r="D107" s="44"/>
      <c r="E107" s="44"/>
      <c r="F107" s="44"/>
      <c r="G107" s="44"/>
      <c r="H107" s="44"/>
      <c r="I107" s="43">
        <v>3000</v>
      </c>
      <c r="J107" s="43"/>
      <c r="K107" s="43">
        <v>3000</v>
      </c>
      <c r="L107" s="43"/>
      <c r="M107" s="43">
        <v>0</v>
      </c>
      <c r="N107" s="43"/>
      <c r="O107" s="43">
        <v>0</v>
      </c>
      <c r="P107" s="43"/>
      <c r="Q107" s="43">
        <v>0</v>
      </c>
      <c r="R107" s="43"/>
      <c r="S107" s="43">
        <v>0</v>
      </c>
      <c r="T107" s="43"/>
      <c r="V107" s="5"/>
      <c r="W107" s="33"/>
    </row>
    <row r="108" spans="1:23" ht="12.75" customHeight="1">
      <c r="A108" s="20">
        <v>613970</v>
      </c>
      <c r="B108" s="55" t="s">
        <v>182</v>
      </c>
      <c r="C108" s="55"/>
      <c r="D108" s="55"/>
      <c r="E108" s="55"/>
      <c r="F108" s="55"/>
      <c r="G108" s="55"/>
      <c r="H108" s="55"/>
      <c r="I108" s="56">
        <f>SUM(I109:J113)</f>
        <v>64000</v>
      </c>
      <c r="J108" s="56"/>
      <c r="K108" s="56">
        <f>SUM(K109:L113)</f>
        <v>64000</v>
      </c>
      <c r="L108" s="56"/>
      <c r="M108" s="56">
        <f>SUM(M109:N113)</f>
        <v>0</v>
      </c>
      <c r="N108" s="56"/>
      <c r="O108" s="56">
        <f>SUM(O109:P113)</f>
        <v>0</v>
      </c>
      <c r="P108" s="56"/>
      <c r="Q108" s="56">
        <f>SUM(Q109:R113)</f>
        <v>0</v>
      </c>
      <c r="R108" s="56"/>
      <c r="S108" s="56">
        <f>SUM(S109:T113)</f>
        <v>0</v>
      </c>
      <c r="T108" s="56"/>
      <c r="V108" s="5"/>
      <c r="W108" s="33"/>
    </row>
    <row r="109" spans="1:23" ht="12.75" customHeight="1">
      <c r="A109" s="20">
        <v>613971</v>
      </c>
      <c r="B109" s="86" t="s">
        <v>208</v>
      </c>
      <c r="C109" s="87"/>
      <c r="D109" s="87"/>
      <c r="E109" s="87"/>
      <c r="F109" s="87"/>
      <c r="G109" s="87"/>
      <c r="H109" s="88"/>
      <c r="I109" s="70">
        <v>0</v>
      </c>
      <c r="J109" s="71"/>
      <c r="K109" s="70">
        <v>0</v>
      </c>
      <c r="L109" s="71"/>
      <c r="M109" s="70">
        <v>0</v>
      </c>
      <c r="N109" s="71"/>
      <c r="O109" s="70">
        <v>0</v>
      </c>
      <c r="P109" s="71"/>
      <c r="Q109" s="70">
        <v>0</v>
      </c>
      <c r="R109" s="71"/>
      <c r="S109" s="70">
        <v>0</v>
      </c>
      <c r="T109" s="71"/>
      <c r="V109" s="5"/>
      <c r="W109" s="33"/>
    </row>
    <row r="110" spans="1:23" ht="12.75" customHeight="1">
      <c r="A110" s="21">
        <v>613973</v>
      </c>
      <c r="B110" s="44" t="s">
        <v>183</v>
      </c>
      <c r="C110" s="44"/>
      <c r="D110" s="44"/>
      <c r="E110" s="44"/>
      <c r="F110" s="44"/>
      <c r="G110" s="44"/>
      <c r="H110" s="44"/>
      <c r="I110" s="43">
        <v>10000</v>
      </c>
      <c r="J110" s="43"/>
      <c r="K110" s="43">
        <v>10000</v>
      </c>
      <c r="L110" s="43"/>
      <c r="M110" s="43">
        <v>0</v>
      </c>
      <c r="N110" s="43"/>
      <c r="O110" s="43">
        <v>0</v>
      </c>
      <c r="P110" s="43"/>
      <c r="Q110" s="43">
        <v>0</v>
      </c>
      <c r="R110" s="43"/>
      <c r="S110" s="43">
        <v>0</v>
      </c>
      <c r="T110" s="43"/>
      <c r="V110" s="5"/>
      <c r="W110" s="33"/>
    </row>
    <row r="111" spans="1:23" ht="12.75" customHeight="1">
      <c r="A111" s="21">
        <v>613974</v>
      </c>
      <c r="B111" s="44" t="s">
        <v>184</v>
      </c>
      <c r="C111" s="44"/>
      <c r="D111" s="44"/>
      <c r="E111" s="44"/>
      <c r="F111" s="44"/>
      <c r="G111" s="44"/>
      <c r="H111" s="44"/>
      <c r="I111" s="43">
        <v>9000</v>
      </c>
      <c r="J111" s="43"/>
      <c r="K111" s="43">
        <v>9000</v>
      </c>
      <c r="L111" s="43"/>
      <c r="M111" s="43">
        <v>0</v>
      </c>
      <c r="N111" s="43"/>
      <c r="O111" s="43">
        <v>0</v>
      </c>
      <c r="P111" s="43"/>
      <c r="Q111" s="43">
        <v>0</v>
      </c>
      <c r="R111" s="43"/>
      <c r="S111" s="43">
        <v>0</v>
      </c>
      <c r="T111" s="43"/>
      <c r="V111" s="5"/>
      <c r="W111" s="33"/>
    </row>
    <row r="112" spans="1:23" ht="12" customHeight="1">
      <c r="A112" s="21">
        <v>613975</v>
      </c>
      <c r="B112" s="44" t="s">
        <v>185</v>
      </c>
      <c r="C112" s="44"/>
      <c r="D112" s="44"/>
      <c r="E112" s="44"/>
      <c r="F112" s="44"/>
      <c r="G112" s="44"/>
      <c r="H112" s="44"/>
      <c r="I112" s="43">
        <v>45000</v>
      </c>
      <c r="J112" s="43"/>
      <c r="K112" s="43">
        <v>45000</v>
      </c>
      <c r="L112" s="43"/>
      <c r="M112" s="43">
        <v>0</v>
      </c>
      <c r="N112" s="43"/>
      <c r="O112" s="43">
        <v>0</v>
      </c>
      <c r="P112" s="43"/>
      <c r="Q112" s="43">
        <v>0</v>
      </c>
      <c r="R112" s="43"/>
      <c r="S112" s="43">
        <v>0</v>
      </c>
      <c r="T112" s="43"/>
      <c r="V112" s="5"/>
      <c r="W112" s="33"/>
    </row>
    <row r="113" spans="1:23" ht="13.5" customHeight="1">
      <c r="A113" s="21">
        <v>613976</v>
      </c>
      <c r="B113" s="44" t="s">
        <v>48</v>
      </c>
      <c r="C113" s="44"/>
      <c r="D113" s="44"/>
      <c r="E113" s="44"/>
      <c r="F113" s="44"/>
      <c r="G113" s="44"/>
      <c r="H113" s="44"/>
      <c r="I113" s="43">
        <v>0</v>
      </c>
      <c r="J113" s="43"/>
      <c r="K113" s="43">
        <v>0</v>
      </c>
      <c r="L113" s="43"/>
      <c r="M113" s="43">
        <v>0</v>
      </c>
      <c r="N113" s="43"/>
      <c r="O113" s="43">
        <v>0</v>
      </c>
      <c r="P113" s="43"/>
      <c r="Q113" s="43">
        <v>0</v>
      </c>
      <c r="R113" s="43"/>
      <c r="S113" s="43">
        <v>0</v>
      </c>
      <c r="T113" s="43"/>
      <c r="V113" s="5"/>
      <c r="W113" s="33"/>
    </row>
    <row r="114" spans="1:23" ht="14.25" customHeight="1">
      <c r="A114" s="20">
        <v>613980</v>
      </c>
      <c r="B114" s="55" t="s">
        <v>186</v>
      </c>
      <c r="C114" s="55"/>
      <c r="D114" s="55"/>
      <c r="E114" s="55"/>
      <c r="F114" s="55"/>
      <c r="G114" s="55"/>
      <c r="H114" s="55"/>
      <c r="I114" s="56">
        <f>SUM(I115)</f>
        <v>3500</v>
      </c>
      <c r="J114" s="56"/>
      <c r="K114" s="56">
        <f>SUM(K115)</f>
        <v>0</v>
      </c>
      <c r="L114" s="56"/>
      <c r="M114" s="56">
        <f>SUM(M115)</f>
        <v>0</v>
      </c>
      <c r="N114" s="56"/>
      <c r="O114" s="56">
        <f>SUM(O115)</f>
        <v>0</v>
      </c>
      <c r="P114" s="56"/>
      <c r="Q114" s="56">
        <f>SUM(Q115)</f>
        <v>3500</v>
      </c>
      <c r="R114" s="56"/>
      <c r="S114" s="56">
        <f>SUM(S115)</f>
        <v>0</v>
      </c>
      <c r="T114" s="56"/>
      <c r="V114" s="5"/>
      <c r="W114" s="33"/>
    </row>
    <row r="115" spans="1:23" ht="12.75" customHeight="1">
      <c r="A115" s="21">
        <v>613983</v>
      </c>
      <c r="B115" s="44" t="s">
        <v>187</v>
      </c>
      <c r="C115" s="44"/>
      <c r="D115" s="44"/>
      <c r="E115" s="44"/>
      <c r="F115" s="44"/>
      <c r="G115" s="44"/>
      <c r="H115" s="44"/>
      <c r="I115" s="43">
        <v>3500</v>
      </c>
      <c r="J115" s="43"/>
      <c r="K115" s="43">
        <v>0</v>
      </c>
      <c r="L115" s="43"/>
      <c r="M115" s="43">
        <v>0</v>
      </c>
      <c r="N115" s="43"/>
      <c r="O115" s="43">
        <v>0</v>
      </c>
      <c r="P115" s="43"/>
      <c r="Q115" s="43">
        <v>3500</v>
      </c>
      <c r="R115" s="43"/>
      <c r="S115" s="43">
        <v>0</v>
      </c>
      <c r="T115" s="43"/>
      <c r="V115" s="5"/>
      <c r="W115" s="33"/>
    </row>
    <row r="116" spans="1:23" ht="12.75" customHeight="1">
      <c r="A116" s="20">
        <v>613990</v>
      </c>
      <c r="B116" s="55" t="s">
        <v>192</v>
      </c>
      <c r="C116" s="55"/>
      <c r="D116" s="55"/>
      <c r="E116" s="55"/>
      <c r="F116" s="55"/>
      <c r="G116" s="55"/>
      <c r="H116" s="55"/>
      <c r="I116" s="56">
        <f>SUM(I117:J127)</f>
        <v>380200</v>
      </c>
      <c r="J116" s="56"/>
      <c r="K116" s="56">
        <f>SUM(K117:L127)</f>
        <v>0</v>
      </c>
      <c r="L116" s="56"/>
      <c r="M116" s="56">
        <f>SUM(M117:N127)</f>
        <v>364000</v>
      </c>
      <c r="N116" s="56"/>
      <c r="O116" s="56">
        <f>SUM(O117:P127)</f>
        <v>15200</v>
      </c>
      <c r="P116" s="56"/>
      <c r="Q116" s="56">
        <f>SUM(Q117:R127)</f>
        <v>1000</v>
      </c>
      <c r="R116" s="56"/>
      <c r="S116" s="56">
        <f>SUM(S117:T127)</f>
        <v>0</v>
      </c>
      <c r="T116" s="56"/>
      <c r="V116" s="5"/>
      <c r="W116" s="33"/>
    </row>
    <row r="117" spans="1:23" ht="13.5" customHeight="1">
      <c r="A117" s="21">
        <v>613991</v>
      </c>
      <c r="B117" s="44" t="s">
        <v>49</v>
      </c>
      <c r="C117" s="44"/>
      <c r="D117" s="44"/>
      <c r="E117" s="44"/>
      <c r="F117" s="44"/>
      <c r="G117" s="44"/>
      <c r="H117" s="44"/>
      <c r="I117" s="43">
        <v>20000</v>
      </c>
      <c r="J117" s="43"/>
      <c r="K117" s="43">
        <v>0</v>
      </c>
      <c r="L117" s="43"/>
      <c r="M117" s="43">
        <v>20000</v>
      </c>
      <c r="N117" s="43"/>
      <c r="O117" s="43">
        <v>0</v>
      </c>
      <c r="P117" s="43"/>
      <c r="Q117" s="43">
        <v>0</v>
      </c>
      <c r="R117" s="43"/>
      <c r="S117" s="43">
        <v>0</v>
      </c>
      <c r="T117" s="43"/>
      <c r="V117" s="5"/>
      <c r="W117" s="33"/>
    </row>
    <row r="118" spans="1:23" ht="12.75" customHeight="1">
      <c r="A118" s="21">
        <v>613991</v>
      </c>
      <c r="B118" s="44" t="s">
        <v>193</v>
      </c>
      <c r="C118" s="44"/>
      <c r="D118" s="44"/>
      <c r="E118" s="44"/>
      <c r="F118" s="44"/>
      <c r="G118" s="44"/>
      <c r="H118" s="44"/>
      <c r="I118" s="43">
        <v>1000</v>
      </c>
      <c r="J118" s="43"/>
      <c r="K118" s="43">
        <v>0</v>
      </c>
      <c r="L118" s="43"/>
      <c r="M118" s="43">
        <v>0</v>
      </c>
      <c r="N118" s="43"/>
      <c r="O118" s="43">
        <v>0</v>
      </c>
      <c r="P118" s="43"/>
      <c r="Q118" s="43">
        <v>1000</v>
      </c>
      <c r="R118" s="43"/>
      <c r="S118" s="43">
        <v>0</v>
      </c>
      <c r="T118" s="43"/>
      <c r="V118" s="5"/>
      <c r="W118" s="33"/>
    </row>
    <row r="119" spans="1:23" ht="11.25" customHeight="1">
      <c r="A119" s="21">
        <v>613991</v>
      </c>
      <c r="B119" s="72" t="s">
        <v>0</v>
      </c>
      <c r="C119" s="72"/>
      <c r="D119" s="72"/>
      <c r="E119" s="72"/>
      <c r="F119" s="72"/>
      <c r="G119" s="72"/>
      <c r="H119" s="72"/>
      <c r="I119" s="43">
        <v>240000</v>
      </c>
      <c r="J119" s="43"/>
      <c r="K119" s="43">
        <v>0</v>
      </c>
      <c r="L119" s="43"/>
      <c r="M119" s="43">
        <v>240000</v>
      </c>
      <c r="N119" s="43"/>
      <c r="O119" s="43">
        <v>0</v>
      </c>
      <c r="P119" s="43"/>
      <c r="Q119" s="43">
        <v>0</v>
      </c>
      <c r="R119" s="43"/>
      <c r="S119" s="43">
        <v>0</v>
      </c>
      <c r="T119" s="43"/>
      <c r="V119" s="5"/>
      <c r="W119" s="33"/>
    </row>
    <row r="120" spans="1:23" ht="12.75" customHeight="1">
      <c r="A120" s="21">
        <v>613991</v>
      </c>
      <c r="B120" s="44" t="s">
        <v>1</v>
      </c>
      <c r="C120" s="44"/>
      <c r="D120" s="44"/>
      <c r="E120" s="44"/>
      <c r="F120" s="44"/>
      <c r="G120" s="44"/>
      <c r="H120" s="44"/>
      <c r="I120" s="43">
        <v>0</v>
      </c>
      <c r="J120" s="43"/>
      <c r="K120" s="43">
        <v>0</v>
      </c>
      <c r="L120" s="43"/>
      <c r="M120" s="43">
        <v>0</v>
      </c>
      <c r="N120" s="43"/>
      <c r="O120" s="43">
        <v>0</v>
      </c>
      <c r="P120" s="43"/>
      <c r="Q120" s="43">
        <v>0</v>
      </c>
      <c r="R120" s="43"/>
      <c r="S120" s="43">
        <v>0</v>
      </c>
      <c r="T120" s="43"/>
      <c r="V120" s="3"/>
      <c r="W120" s="33"/>
    </row>
    <row r="121" spans="1:23" ht="12.75">
      <c r="A121" s="21">
        <v>613991</v>
      </c>
      <c r="B121" s="44" t="s">
        <v>214</v>
      </c>
      <c r="C121" s="44"/>
      <c r="D121" s="44"/>
      <c r="E121" s="44"/>
      <c r="F121" s="44"/>
      <c r="G121" s="44"/>
      <c r="H121" s="44"/>
      <c r="I121" s="43">
        <v>50000</v>
      </c>
      <c r="J121" s="43"/>
      <c r="K121" s="43">
        <v>0</v>
      </c>
      <c r="L121" s="43"/>
      <c r="M121" s="43">
        <v>50000</v>
      </c>
      <c r="N121" s="43"/>
      <c r="O121" s="43">
        <v>0</v>
      </c>
      <c r="P121" s="43"/>
      <c r="Q121" s="43">
        <v>0</v>
      </c>
      <c r="R121" s="43"/>
      <c r="S121" s="43">
        <v>0</v>
      </c>
      <c r="T121" s="43"/>
      <c r="V121" s="4"/>
      <c r="W121" s="33"/>
    </row>
    <row r="122" spans="1:23" ht="12.75">
      <c r="A122" s="21">
        <v>613991</v>
      </c>
      <c r="B122" s="52" t="s">
        <v>215</v>
      </c>
      <c r="C122" s="53"/>
      <c r="D122" s="53"/>
      <c r="E122" s="53"/>
      <c r="F122" s="53"/>
      <c r="G122" s="53"/>
      <c r="H122" s="54"/>
      <c r="I122" s="45">
        <v>25000</v>
      </c>
      <c r="J122" s="46"/>
      <c r="K122" s="45">
        <v>0</v>
      </c>
      <c r="L122" s="46"/>
      <c r="M122" s="45">
        <v>25000</v>
      </c>
      <c r="N122" s="46"/>
      <c r="O122" s="45">
        <v>0</v>
      </c>
      <c r="P122" s="46"/>
      <c r="Q122" s="45">
        <v>0</v>
      </c>
      <c r="R122" s="46"/>
      <c r="S122" s="45">
        <v>0</v>
      </c>
      <c r="T122" s="46"/>
      <c r="V122" s="4"/>
      <c r="W122" s="33"/>
    </row>
    <row r="123" spans="1:23" ht="12.75">
      <c r="A123" s="21">
        <v>613991</v>
      </c>
      <c r="B123" s="52" t="s">
        <v>216</v>
      </c>
      <c r="C123" s="53"/>
      <c r="D123" s="53"/>
      <c r="E123" s="53"/>
      <c r="F123" s="53"/>
      <c r="G123" s="53"/>
      <c r="H123" s="54"/>
      <c r="I123" s="45">
        <v>15000</v>
      </c>
      <c r="J123" s="46"/>
      <c r="K123" s="45">
        <v>0</v>
      </c>
      <c r="L123" s="46"/>
      <c r="M123" s="45">
        <v>15000</v>
      </c>
      <c r="N123" s="46"/>
      <c r="O123" s="45">
        <v>0</v>
      </c>
      <c r="P123" s="46"/>
      <c r="Q123" s="45">
        <v>0</v>
      </c>
      <c r="R123" s="46"/>
      <c r="S123" s="45">
        <v>0</v>
      </c>
      <c r="T123" s="89"/>
      <c r="V123" s="4"/>
      <c r="W123" s="33"/>
    </row>
    <row r="124" spans="1:23" ht="12.75">
      <c r="A124" s="21">
        <v>613991</v>
      </c>
      <c r="B124" s="52" t="s">
        <v>217</v>
      </c>
      <c r="C124" s="53"/>
      <c r="D124" s="53"/>
      <c r="E124" s="53"/>
      <c r="F124" s="53"/>
      <c r="G124" s="53"/>
      <c r="H124" s="54"/>
      <c r="I124" s="45">
        <v>14000</v>
      </c>
      <c r="J124" s="46"/>
      <c r="K124" s="45">
        <v>0</v>
      </c>
      <c r="L124" s="46"/>
      <c r="M124" s="45">
        <v>14000</v>
      </c>
      <c r="N124" s="46"/>
      <c r="O124" s="45">
        <v>0</v>
      </c>
      <c r="P124" s="46"/>
      <c r="Q124" s="45">
        <v>0</v>
      </c>
      <c r="R124" s="46"/>
      <c r="S124" s="45">
        <v>0</v>
      </c>
      <c r="T124" s="89"/>
      <c r="V124" s="4"/>
      <c r="W124" s="33"/>
    </row>
    <row r="125" spans="1:23" ht="12" customHeight="1">
      <c r="A125" s="57">
        <v>613991</v>
      </c>
      <c r="B125" s="58" t="s">
        <v>83</v>
      </c>
      <c r="C125" s="58"/>
      <c r="D125" s="58"/>
      <c r="E125" s="58"/>
      <c r="F125" s="58"/>
      <c r="G125" s="58"/>
      <c r="H125" s="58"/>
      <c r="I125" s="59">
        <v>8000</v>
      </c>
      <c r="J125" s="59"/>
      <c r="K125" s="59">
        <v>0</v>
      </c>
      <c r="L125" s="59"/>
      <c r="M125" s="59">
        <v>0</v>
      </c>
      <c r="N125" s="59"/>
      <c r="O125" s="59">
        <v>8000</v>
      </c>
      <c r="P125" s="59"/>
      <c r="Q125" s="59">
        <v>0</v>
      </c>
      <c r="R125" s="59"/>
      <c r="S125" s="59">
        <v>0</v>
      </c>
      <c r="T125" s="59"/>
      <c r="V125" s="4"/>
      <c r="W125" s="33"/>
    </row>
    <row r="126" spans="1:23" ht="12" customHeight="1">
      <c r="A126" s="57"/>
      <c r="B126" s="58"/>
      <c r="C126" s="58"/>
      <c r="D126" s="58"/>
      <c r="E126" s="58"/>
      <c r="F126" s="58"/>
      <c r="G126" s="58"/>
      <c r="H126" s="58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V126" s="8"/>
      <c r="W126" s="33"/>
    </row>
    <row r="127" spans="1:23" ht="13.5" customHeight="1">
      <c r="A127" s="21">
        <v>613991</v>
      </c>
      <c r="B127" s="44" t="s">
        <v>213</v>
      </c>
      <c r="C127" s="44"/>
      <c r="D127" s="44"/>
      <c r="E127" s="44"/>
      <c r="F127" s="44"/>
      <c r="G127" s="44"/>
      <c r="H127" s="44"/>
      <c r="I127" s="43">
        <v>7200</v>
      </c>
      <c r="J127" s="43"/>
      <c r="K127" s="43">
        <v>0</v>
      </c>
      <c r="L127" s="43"/>
      <c r="M127" s="43">
        <v>0</v>
      </c>
      <c r="N127" s="43"/>
      <c r="O127" s="43">
        <v>7200</v>
      </c>
      <c r="P127" s="43"/>
      <c r="Q127" s="43">
        <v>0</v>
      </c>
      <c r="R127" s="43"/>
      <c r="S127" s="43">
        <v>0</v>
      </c>
      <c r="T127" s="43"/>
      <c r="W127" s="33"/>
    </row>
    <row r="128" spans="1:23" ht="13.5" customHeight="1">
      <c r="A128" s="1"/>
      <c r="B128" s="11"/>
      <c r="C128" s="11"/>
      <c r="D128" s="11"/>
      <c r="E128" s="11"/>
      <c r="F128" s="11"/>
      <c r="G128" s="11"/>
      <c r="H128" s="11"/>
      <c r="I128" s="13"/>
      <c r="J128" s="12"/>
      <c r="K128" s="12"/>
      <c r="L128" s="12"/>
      <c r="M128" s="12"/>
      <c r="N128" s="12"/>
      <c r="O128" s="12"/>
      <c r="P128" s="12"/>
      <c r="Q128" s="12"/>
      <c r="R128" s="12"/>
      <c r="S128" s="13"/>
      <c r="T128" s="12"/>
      <c r="V128" s="6"/>
      <c r="W128" s="33"/>
    </row>
    <row r="129" spans="1:23" ht="13.5" customHeight="1">
      <c r="A129" s="1"/>
      <c r="B129" s="11"/>
      <c r="C129" s="11"/>
      <c r="D129" s="11"/>
      <c r="E129" s="11"/>
      <c r="F129" s="11"/>
      <c r="G129" s="11"/>
      <c r="H129" s="11"/>
      <c r="I129" s="13"/>
      <c r="J129" s="17" t="s">
        <v>197</v>
      </c>
      <c r="K129" s="12"/>
      <c r="L129" s="12"/>
      <c r="M129" s="12"/>
      <c r="N129" s="12"/>
      <c r="O129" s="12"/>
      <c r="P129" s="12"/>
      <c r="Q129" s="12"/>
      <c r="R129" s="12"/>
      <c r="S129" s="13"/>
      <c r="T129" s="12"/>
      <c r="W129" s="33"/>
    </row>
    <row r="130" spans="1:23" ht="12.75" customHeight="1">
      <c r="A130" s="40" t="s">
        <v>45</v>
      </c>
      <c r="B130" s="41" t="s">
        <v>43</v>
      </c>
      <c r="C130" s="41"/>
      <c r="D130" s="41"/>
      <c r="E130" s="41"/>
      <c r="F130" s="41"/>
      <c r="G130" s="41"/>
      <c r="H130" s="41"/>
      <c r="I130" s="40" t="s">
        <v>206</v>
      </c>
      <c r="J130" s="40"/>
      <c r="K130" s="42" t="s">
        <v>46</v>
      </c>
      <c r="L130" s="42"/>
      <c r="M130" s="39" t="s">
        <v>207</v>
      </c>
      <c r="N130" s="39"/>
      <c r="O130" s="39" t="s">
        <v>204</v>
      </c>
      <c r="P130" s="39"/>
      <c r="Q130" s="39" t="s">
        <v>205</v>
      </c>
      <c r="R130" s="39"/>
      <c r="S130" s="39" t="s">
        <v>222</v>
      </c>
      <c r="T130" s="39"/>
      <c r="W130" s="33"/>
    </row>
    <row r="131" spans="1:23" ht="12.75">
      <c r="A131" s="40"/>
      <c r="B131" s="41"/>
      <c r="C131" s="41"/>
      <c r="D131" s="41"/>
      <c r="E131" s="41"/>
      <c r="F131" s="41"/>
      <c r="G131" s="41"/>
      <c r="H131" s="41"/>
      <c r="I131" s="40"/>
      <c r="J131" s="40"/>
      <c r="K131" s="42"/>
      <c r="L131" s="42"/>
      <c r="M131" s="39"/>
      <c r="N131" s="39"/>
      <c r="O131" s="39"/>
      <c r="P131" s="39"/>
      <c r="Q131" s="39"/>
      <c r="R131" s="39"/>
      <c r="S131" s="39"/>
      <c r="T131" s="39"/>
      <c r="W131" s="33"/>
    </row>
    <row r="132" spans="1:23" ht="12.75">
      <c r="A132" s="40"/>
      <c r="B132" s="41"/>
      <c r="C132" s="41"/>
      <c r="D132" s="41"/>
      <c r="E132" s="41"/>
      <c r="F132" s="41"/>
      <c r="G132" s="41"/>
      <c r="H132" s="41"/>
      <c r="I132" s="40"/>
      <c r="J132" s="40"/>
      <c r="K132" s="42"/>
      <c r="L132" s="42"/>
      <c r="M132" s="39"/>
      <c r="N132" s="39"/>
      <c r="O132" s="39"/>
      <c r="P132" s="39"/>
      <c r="Q132" s="39"/>
      <c r="R132" s="39"/>
      <c r="S132" s="39"/>
      <c r="T132" s="39"/>
      <c r="W132" s="33"/>
    </row>
    <row r="133" spans="1:23" ht="12.75">
      <c r="A133" s="18" t="s">
        <v>92</v>
      </c>
      <c r="B133" s="37" t="s">
        <v>93</v>
      </c>
      <c r="C133" s="38"/>
      <c r="D133" s="38"/>
      <c r="E133" s="38"/>
      <c r="F133" s="38"/>
      <c r="G133" s="38"/>
      <c r="H133" s="38"/>
      <c r="I133" s="37" t="s">
        <v>95</v>
      </c>
      <c r="J133" s="38"/>
      <c r="K133" s="37" t="s">
        <v>96</v>
      </c>
      <c r="L133" s="38"/>
      <c r="M133" s="37" t="s">
        <v>97</v>
      </c>
      <c r="N133" s="38"/>
      <c r="O133" s="37" t="s">
        <v>98</v>
      </c>
      <c r="P133" s="38"/>
      <c r="Q133" s="37" t="s">
        <v>99</v>
      </c>
      <c r="R133" s="38"/>
      <c r="S133" s="37" t="s">
        <v>100</v>
      </c>
      <c r="T133" s="38"/>
      <c r="W133" s="33"/>
    </row>
    <row r="134" spans="1:24" ht="12.75">
      <c r="A134" s="19">
        <v>614000</v>
      </c>
      <c r="B134" s="63" t="s">
        <v>50</v>
      </c>
      <c r="C134" s="63"/>
      <c r="D134" s="63"/>
      <c r="E134" s="63"/>
      <c r="F134" s="63"/>
      <c r="G134" s="63"/>
      <c r="H134" s="63"/>
      <c r="I134" s="62">
        <f>SUM(I135,I148,I166,I184,I189,I194)</f>
        <v>489400</v>
      </c>
      <c r="J134" s="62"/>
      <c r="K134" s="62">
        <f>SUM(K135,K148,K166,K184,K189,K194)</f>
        <v>32300</v>
      </c>
      <c r="L134" s="62"/>
      <c r="M134" s="62">
        <f>SUM(M135,M148,M166,M184,M189,M194)</f>
        <v>36000</v>
      </c>
      <c r="N134" s="62"/>
      <c r="O134" s="62">
        <f>SUM(O135,O138,O145,O148,O166,O184,O189,O194)</f>
        <v>407100</v>
      </c>
      <c r="P134" s="62"/>
      <c r="Q134" s="62">
        <f>SUM(Q135,Q148,Q166,Q184,Q189,Q194)</f>
        <v>10000</v>
      </c>
      <c r="R134" s="62"/>
      <c r="S134" s="62">
        <f>SUM(S135,S148,S166,S184,S189,S194)</f>
        <v>4000</v>
      </c>
      <c r="T134" s="62"/>
      <c r="W134" s="33"/>
      <c r="X134" s="14"/>
    </row>
    <row r="135" spans="1:23" ht="12.75">
      <c r="A135" s="20">
        <v>614100</v>
      </c>
      <c r="B135" s="55" t="s">
        <v>2</v>
      </c>
      <c r="C135" s="55"/>
      <c r="D135" s="55"/>
      <c r="E135" s="55"/>
      <c r="F135" s="55"/>
      <c r="G135" s="55"/>
      <c r="H135" s="55"/>
      <c r="I135" s="56">
        <f>SUM(I136,I138,I145)</f>
        <v>245200</v>
      </c>
      <c r="J135" s="56"/>
      <c r="K135" s="56">
        <f>SUM(K136,K138,K145)</f>
        <v>26800</v>
      </c>
      <c r="L135" s="56"/>
      <c r="M135" s="56">
        <f>SUM(M136)</f>
        <v>0</v>
      </c>
      <c r="N135" s="56"/>
      <c r="O135" s="56">
        <f>SUM(O136)</f>
        <v>0</v>
      </c>
      <c r="P135" s="56"/>
      <c r="Q135" s="56">
        <f>SUM(Q136)</f>
        <v>0</v>
      </c>
      <c r="R135" s="56"/>
      <c r="S135" s="56">
        <f>SUM(S136,S138,S145)</f>
        <v>0</v>
      </c>
      <c r="T135" s="56"/>
      <c r="W135" s="33"/>
    </row>
    <row r="136" spans="1:23" ht="12.75">
      <c r="A136" s="20">
        <v>614110</v>
      </c>
      <c r="B136" s="55" t="s">
        <v>3</v>
      </c>
      <c r="C136" s="55"/>
      <c r="D136" s="55"/>
      <c r="E136" s="55"/>
      <c r="F136" s="55"/>
      <c r="G136" s="55"/>
      <c r="H136" s="55"/>
      <c r="I136" s="56">
        <f>SUM(I137)</f>
        <v>0</v>
      </c>
      <c r="J136" s="56"/>
      <c r="K136" s="56">
        <f>SUM(K137)</f>
        <v>0</v>
      </c>
      <c r="L136" s="56"/>
      <c r="M136" s="56">
        <f>SUM(M137)</f>
        <v>0</v>
      </c>
      <c r="N136" s="56"/>
      <c r="O136" s="56">
        <f>SUM(O137)</f>
        <v>0</v>
      </c>
      <c r="P136" s="56"/>
      <c r="Q136" s="56">
        <f>SUM(Q137)</f>
        <v>0</v>
      </c>
      <c r="R136" s="56"/>
      <c r="S136" s="56">
        <f>SUM(S137)</f>
        <v>0</v>
      </c>
      <c r="T136" s="56"/>
      <c r="W136" s="33"/>
    </row>
    <row r="137" spans="1:23" ht="12.75">
      <c r="A137" s="21">
        <v>614117</v>
      </c>
      <c r="B137" s="44" t="s">
        <v>3</v>
      </c>
      <c r="C137" s="44"/>
      <c r="D137" s="44"/>
      <c r="E137" s="44"/>
      <c r="F137" s="44"/>
      <c r="G137" s="44"/>
      <c r="H137" s="44"/>
      <c r="I137" s="43">
        <v>0</v>
      </c>
      <c r="J137" s="43"/>
      <c r="K137" s="43">
        <v>0</v>
      </c>
      <c r="L137" s="43"/>
      <c r="M137" s="43">
        <v>0</v>
      </c>
      <c r="N137" s="43"/>
      <c r="O137" s="43">
        <v>0</v>
      </c>
      <c r="P137" s="43"/>
      <c r="Q137" s="43">
        <v>0</v>
      </c>
      <c r="R137" s="43"/>
      <c r="S137" s="43">
        <v>0</v>
      </c>
      <c r="T137" s="43"/>
      <c r="W137" s="33"/>
    </row>
    <row r="138" spans="1:23" ht="12.75">
      <c r="A138" s="20">
        <v>614120</v>
      </c>
      <c r="B138" s="55" t="s">
        <v>4</v>
      </c>
      <c r="C138" s="55"/>
      <c r="D138" s="55"/>
      <c r="E138" s="55"/>
      <c r="F138" s="55"/>
      <c r="G138" s="55"/>
      <c r="H138" s="55"/>
      <c r="I138" s="56">
        <f>SUM(I139:J144)</f>
        <v>38800</v>
      </c>
      <c r="J138" s="56"/>
      <c r="K138" s="56">
        <f>SUM(K139:L144)</f>
        <v>26800</v>
      </c>
      <c r="L138" s="56"/>
      <c r="M138" s="56">
        <f>SUM(M139:N144)</f>
        <v>0</v>
      </c>
      <c r="N138" s="56"/>
      <c r="O138" s="56">
        <f>SUM(O139:P144)</f>
        <v>12000</v>
      </c>
      <c r="P138" s="56"/>
      <c r="Q138" s="56">
        <f>SUM(Q139:R144)</f>
        <v>0</v>
      </c>
      <c r="R138" s="56"/>
      <c r="S138" s="56">
        <f>SUM(S139:T144)</f>
        <v>0</v>
      </c>
      <c r="T138" s="56"/>
      <c r="W138" s="33"/>
    </row>
    <row r="139" spans="1:23" ht="12.75">
      <c r="A139" s="21">
        <v>614121</v>
      </c>
      <c r="B139" s="44" t="s">
        <v>51</v>
      </c>
      <c r="C139" s="44"/>
      <c r="D139" s="44"/>
      <c r="E139" s="44"/>
      <c r="F139" s="44"/>
      <c r="G139" s="44"/>
      <c r="H139" s="44"/>
      <c r="I139" s="43">
        <v>12000</v>
      </c>
      <c r="J139" s="43"/>
      <c r="K139" s="43">
        <v>0</v>
      </c>
      <c r="L139" s="43"/>
      <c r="M139" s="43">
        <v>0</v>
      </c>
      <c r="N139" s="43"/>
      <c r="O139" s="43">
        <v>12000</v>
      </c>
      <c r="P139" s="43"/>
      <c r="Q139" s="43">
        <v>0</v>
      </c>
      <c r="R139" s="43"/>
      <c r="S139" s="43">
        <v>0</v>
      </c>
      <c r="T139" s="43"/>
      <c r="W139" s="33"/>
    </row>
    <row r="140" spans="1:23" ht="12.75">
      <c r="A140" s="21">
        <v>614121</v>
      </c>
      <c r="B140" s="65" t="s">
        <v>201</v>
      </c>
      <c r="C140" s="65"/>
      <c r="D140" s="65"/>
      <c r="E140" s="65"/>
      <c r="F140" s="65"/>
      <c r="G140" s="65"/>
      <c r="H140" s="65"/>
      <c r="I140" s="43">
        <v>0</v>
      </c>
      <c r="J140" s="43"/>
      <c r="K140" s="43">
        <v>0</v>
      </c>
      <c r="L140" s="43"/>
      <c r="M140" s="43">
        <v>0</v>
      </c>
      <c r="N140" s="43"/>
      <c r="O140" s="43">
        <v>0</v>
      </c>
      <c r="P140" s="43"/>
      <c r="Q140" s="43">
        <v>0</v>
      </c>
      <c r="R140" s="43"/>
      <c r="S140" s="43">
        <v>0</v>
      </c>
      <c r="T140" s="43"/>
      <c r="W140" s="33"/>
    </row>
    <row r="141" spans="1:23" ht="12.75">
      <c r="A141" s="21">
        <v>614124</v>
      </c>
      <c r="B141" s="44" t="s">
        <v>5</v>
      </c>
      <c r="C141" s="44"/>
      <c r="D141" s="44"/>
      <c r="E141" s="44"/>
      <c r="F141" s="44"/>
      <c r="G141" s="44"/>
      <c r="H141" s="44"/>
      <c r="I141" s="43">
        <v>25000</v>
      </c>
      <c r="J141" s="43"/>
      <c r="K141" s="43">
        <v>25000</v>
      </c>
      <c r="L141" s="43"/>
      <c r="M141" s="43">
        <v>0</v>
      </c>
      <c r="N141" s="43"/>
      <c r="O141" s="43">
        <v>0</v>
      </c>
      <c r="P141" s="43"/>
      <c r="Q141" s="43">
        <v>0</v>
      </c>
      <c r="R141" s="43"/>
      <c r="S141" s="43">
        <v>0</v>
      </c>
      <c r="T141" s="43"/>
      <c r="W141" s="33"/>
    </row>
    <row r="142" spans="1:23" ht="12.75">
      <c r="A142" s="21">
        <v>614128</v>
      </c>
      <c r="B142" s="44" t="s">
        <v>6</v>
      </c>
      <c r="C142" s="44"/>
      <c r="D142" s="44"/>
      <c r="E142" s="44"/>
      <c r="F142" s="44"/>
      <c r="G142" s="44"/>
      <c r="H142" s="44"/>
      <c r="I142" s="43">
        <v>0</v>
      </c>
      <c r="J142" s="43"/>
      <c r="K142" s="43">
        <v>0</v>
      </c>
      <c r="L142" s="43"/>
      <c r="M142" s="43">
        <v>0</v>
      </c>
      <c r="N142" s="43"/>
      <c r="O142" s="43">
        <v>0</v>
      </c>
      <c r="P142" s="43"/>
      <c r="Q142" s="43">
        <v>0</v>
      </c>
      <c r="R142" s="43"/>
      <c r="S142" s="43">
        <v>0</v>
      </c>
      <c r="T142" s="43"/>
      <c r="W142" s="33"/>
    </row>
    <row r="143" spans="1:23" ht="12.75">
      <c r="A143" s="21">
        <v>614129</v>
      </c>
      <c r="B143" s="44" t="s">
        <v>7</v>
      </c>
      <c r="C143" s="44"/>
      <c r="D143" s="44"/>
      <c r="E143" s="44"/>
      <c r="F143" s="44"/>
      <c r="G143" s="44"/>
      <c r="H143" s="44"/>
      <c r="I143" s="43">
        <v>0</v>
      </c>
      <c r="J143" s="43"/>
      <c r="K143" s="43">
        <v>0</v>
      </c>
      <c r="L143" s="43"/>
      <c r="M143" s="43">
        <v>0</v>
      </c>
      <c r="N143" s="43"/>
      <c r="O143" s="43">
        <v>0</v>
      </c>
      <c r="P143" s="43"/>
      <c r="Q143" s="43">
        <v>0</v>
      </c>
      <c r="R143" s="43"/>
      <c r="S143" s="43">
        <v>0</v>
      </c>
      <c r="T143" s="43"/>
      <c r="V143" s="3"/>
      <c r="W143" s="33"/>
    </row>
    <row r="144" spans="1:23" ht="12.75">
      <c r="A144" s="21">
        <v>614129</v>
      </c>
      <c r="B144" s="44" t="s">
        <v>8</v>
      </c>
      <c r="C144" s="44"/>
      <c r="D144" s="44"/>
      <c r="E144" s="44"/>
      <c r="F144" s="44"/>
      <c r="G144" s="44"/>
      <c r="H144" s="44"/>
      <c r="I144" s="43">
        <v>1800</v>
      </c>
      <c r="J144" s="43"/>
      <c r="K144" s="43">
        <v>1800</v>
      </c>
      <c r="L144" s="43"/>
      <c r="M144" s="43">
        <v>0</v>
      </c>
      <c r="N144" s="43"/>
      <c r="O144" s="43">
        <v>0</v>
      </c>
      <c r="P144" s="43"/>
      <c r="Q144" s="43">
        <v>0</v>
      </c>
      <c r="R144" s="43"/>
      <c r="S144" s="43">
        <v>0</v>
      </c>
      <c r="T144" s="43"/>
      <c r="V144" s="3"/>
      <c r="W144" s="33"/>
    </row>
    <row r="145" spans="1:23" ht="12.75">
      <c r="A145" s="20">
        <v>614180</v>
      </c>
      <c r="B145" s="55" t="s">
        <v>9</v>
      </c>
      <c r="C145" s="55"/>
      <c r="D145" s="55"/>
      <c r="E145" s="55"/>
      <c r="F145" s="55"/>
      <c r="G145" s="55"/>
      <c r="H145" s="55"/>
      <c r="I145" s="56">
        <f>SUM(I146:J147)</f>
        <v>206400</v>
      </c>
      <c r="J145" s="56"/>
      <c r="K145" s="56">
        <f>SUM(K146)</f>
        <v>0</v>
      </c>
      <c r="L145" s="56"/>
      <c r="M145" s="56">
        <f>SUM(M146)</f>
        <v>0</v>
      </c>
      <c r="N145" s="56"/>
      <c r="O145" s="56">
        <f>SUM(O146:O147)</f>
        <v>206400</v>
      </c>
      <c r="P145" s="56"/>
      <c r="Q145" s="56">
        <f>SUM(Q146)</f>
        <v>0</v>
      </c>
      <c r="R145" s="56"/>
      <c r="S145" s="56">
        <f>SUM(S146:T147)</f>
        <v>0</v>
      </c>
      <c r="T145" s="56"/>
      <c r="V145" s="3"/>
      <c r="W145" s="33"/>
    </row>
    <row r="146" spans="1:23" ht="12.75">
      <c r="A146" s="21">
        <v>614181</v>
      </c>
      <c r="B146" s="44" t="s">
        <v>58</v>
      </c>
      <c r="C146" s="44"/>
      <c r="D146" s="44"/>
      <c r="E146" s="44"/>
      <c r="F146" s="44"/>
      <c r="G146" s="44"/>
      <c r="H146" s="44"/>
      <c r="I146" s="43">
        <v>159800</v>
      </c>
      <c r="J146" s="43"/>
      <c r="K146" s="43">
        <v>0</v>
      </c>
      <c r="L146" s="43"/>
      <c r="M146" s="43">
        <v>0</v>
      </c>
      <c r="N146" s="43"/>
      <c r="O146" s="43">
        <v>159800</v>
      </c>
      <c r="P146" s="43"/>
      <c r="Q146" s="43">
        <v>0</v>
      </c>
      <c r="R146" s="43"/>
      <c r="S146" s="43">
        <v>0</v>
      </c>
      <c r="T146" s="43"/>
      <c r="V146" s="3"/>
      <c r="W146" s="33"/>
    </row>
    <row r="147" spans="1:23" ht="12.75">
      <c r="A147" s="21">
        <v>614181</v>
      </c>
      <c r="B147" s="44" t="s">
        <v>59</v>
      </c>
      <c r="C147" s="44"/>
      <c r="D147" s="44"/>
      <c r="E147" s="44"/>
      <c r="F147" s="44"/>
      <c r="G147" s="44"/>
      <c r="H147" s="44"/>
      <c r="I147" s="43">
        <v>46600</v>
      </c>
      <c r="J147" s="43"/>
      <c r="K147" s="43">
        <v>0</v>
      </c>
      <c r="L147" s="43"/>
      <c r="M147" s="43">
        <v>0</v>
      </c>
      <c r="N147" s="43"/>
      <c r="O147" s="43">
        <v>46600</v>
      </c>
      <c r="P147" s="43"/>
      <c r="Q147" s="43">
        <v>0</v>
      </c>
      <c r="R147" s="43"/>
      <c r="S147" s="43">
        <v>0</v>
      </c>
      <c r="T147" s="43"/>
      <c r="V147" s="3"/>
      <c r="W147" s="33"/>
    </row>
    <row r="148" spans="1:23" ht="12.75" customHeight="1">
      <c r="A148" s="20">
        <v>614200</v>
      </c>
      <c r="B148" s="55" t="s">
        <v>10</v>
      </c>
      <c r="C148" s="55"/>
      <c r="D148" s="55"/>
      <c r="E148" s="55"/>
      <c r="F148" s="55"/>
      <c r="G148" s="55"/>
      <c r="H148" s="55"/>
      <c r="I148" s="56">
        <f>SUM(I149,I152,I159,I162)</f>
        <v>120500</v>
      </c>
      <c r="J148" s="56"/>
      <c r="K148" s="56">
        <f>SUM(K149,K152,K158,K159,K162)</f>
        <v>0</v>
      </c>
      <c r="L148" s="56"/>
      <c r="M148" s="56">
        <f>SUM(M149,M152,M158,M159,M162)</f>
        <v>0</v>
      </c>
      <c r="N148" s="56"/>
      <c r="O148" s="56">
        <f>SUM(O149,O152,O159,O162)</f>
        <v>110500</v>
      </c>
      <c r="P148" s="56"/>
      <c r="Q148" s="56">
        <f>SUM(Q149,Q152,Q158,Q159,Q162)</f>
        <v>10000</v>
      </c>
      <c r="R148" s="56"/>
      <c r="S148" s="56">
        <f>SUM(S149,S152,S159,S162)</f>
        <v>0</v>
      </c>
      <c r="T148" s="56"/>
      <c r="V148" s="4"/>
      <c r="W148" s="33"/>
    </row>
    <row r="149" spans="1:23" ht="12.75">
      <c r="A149" s="20">
        <v>614220</v>
      </c>
      <c r="B149" s="55" t="s">
        <v>11</v>
      </c>
      <c r="C149" s="55"/>
      <c r="D149" s="55"/>
      <c r="E149" s="55"/>
      <c r="F149" s="55"/>
      <c r="G149" s="55"/>
      <c r="H149" s="55"/>
      <c r="I149" s="56">
        <f>SUM(I150:J151)</f>
        <v>15000</v>
      </c>
      <c r="J149" s="56"/>
      <c r="K149" s="56">
        <f>SUM(K150:L151)</f>
        <v>0</v>
      </c>
      <c r="L149" s="56"/>
      <c r="M149" s="56">
        <f>SUM(M150:N151)</f>
        <v>0</v>
      </c>
      <c r="N149" s="56"/>
      <c r="O149" s="56">
        <f>SUM(O150:P151)</f>
        <v>15000</v>
      </c>
      <c r="P149" s="56"/>
      <c r="Q149" s="56">
        <f>SUM(Q150:R151)</f>
        <v>0</v>
      </c>
      <c r="R149" s="56"/>
      <c r="S149" s="56">
        <f>SUM(S150:T151)</f>
        <v>0</v>
      </c>
      <c r="T149" s="56"/>
      <c r="V149" s="4"/>
      <c r="W149" s="33"/>
    </row>
    <row r="150" spans="1:23" ht="12.75">
      <c r="A150" s="21">
        <v>614229</v>
      </c>
      <c r="B150" s="44" t="s">
        <v>23</v>
      </c>
      <c r="C150" s="44"/>
      <c r="D150" s="44"/>
      <c r="E150" s="44"/>
      <c r="F150" s="44"/>
      <c r="G150" s="44"/>
      <c r="H150" s="44"/>
      <c r="I150" s="60">
        <v>15000</v>
      </c>
      <c r="J150" s="60"/>
      <c r="K150" s="66">
        <v>0</v>
      </c>
      <c r="L150" s="66"/>
      <c r="M150" s="66">
        <v>0</v>
      </c>
      <c r="N150" s="66"/>
      <c r="O150" s="66">
        <v>15000</v>
      </c>
      <c r="P150" s="66"/>
      <c r="Q150" s="66">
        <v>0</v>
      </c>
      <c r="R150" s="66"/>
      <c r="S150" s="66">
        <v>0</v>
      </c>
      <c r="T150" s="66"/>
      <c r="V150" s="3"/>
      <c r="W150" s="33"/>
    </row>
    <row r="151" spans="1:23" ht="12.75">
      <c r="A151" s="21">
        <v>614229</v>
      </c>
      <c r="B151" s="44" t="s">
        <v>24</v>
      </c>
      <c r="C151" s="44"/>
      <c r="D151" s="44"/>
      <c r="E151" s="44"/>
      <c r="F151" s="44"/>
      <c r="G151" s="44"/>
      <c r="H151" s="44"/>
      <c r="I151" s="43">
        <v>0</v>
      </c>
      <c r="J151" s="43"/>
      <c r="K151" s="66">
        <v>0</v>
      </c>
      <c r="L151" s="66"/>
      <c r="M151" s="66">
        <v>0</v>
      </c>
      <c r="N151" s="66"/>
      <c r="O151" s="66">
        <v>0</v>
      </c>
      <c r="P151" s="66"/>
      <c r="Q151" s="66">
        <v>0</v>
      </c>
      <c r="R151" s="66"/>
      <c r="S151" s="66">
        <v>0</v>
      </c>
      <c r="T151" s="66"/>
      <c r="V151" s="4"/>
      <c r="W151" s="33"/>
    </row>
    <row r="152" spans="1:23" ht="12.75" customHeight="1">
      <c r="A152" s="20">
        <v>614230</v>
      </c>
      <c r="B152" s="55" t="s">
        <v>12</v>
      </c>
      <c r="C152" s="55"/>
      <c r="D152" s="55"/>
      <c r="E152" s="55"/>
      <c r="F152" s="55"/>
      <c r="G152" s="55"/>
      <c r="H152" s="55"/>
      <c r="I152" s="56">
        <f>SUM(I153:J158)</f>
        <v>81500</v>
      </c>
      <c r="J152" s="56"/>
      <c r="K152" s="56">
        <f>SUM(K154:L157)</f>
        <v>0</v>
      </c>
      <c r="L152" s="56"/>
      <c r="M152" s="56">
        <f>SUM(M154:N157)</f>
        <v>0</v>
      </c>
      <c r="N152" s="56"/>
      <c r="O152" s="56">
        <f>SUM(O153:O158)</f>
        <v>81500</v>
      </c>
      <c r="P152" s="56"/>
      <c r="Q152" s="56">
        <f>SUM(Q154:R157)</f>
        <v>0</v>
      </c>
      <c r="R152" s="56"/>
      <c r="S152" s="56">
        <f>SUM(S153:T158)</f>
        <v>0</v>
      </c>
      <c r="T152" s="56"/>
      <c r="V152" s="4"/>
      <c r="W152" s="33"/>
    </row>
    <row r="153" spans="1:23" ht="12.75" customHeight="1">
      <c r="A153" s="23">
        <v>614231</v>
      </c>
      <c r="B153" s="61" t="s">
        <v>194</v>
      </c>
      <c r="C153" s="61"/>
      <c r="D153" s="61"/>
      <c r="E153" s="61"/>
      <c r="F153" s="61"/>
      <c r="G153" s="61"/>
      <c r="H153" s="61"/>
      <c r="I153" s="60">
        <v>5000</v>
      </c>
      <c r="J153" s="60"/>
      <c r="K153" s="60">
        <v>0</v>
      </c>
      <c r="L153" s="60"/>
      <c r="M153" s="60">
        <v>0</v>
      </c>
      <c r="N153" s="60"/>
      <c r="O153" s="60">
        <v>5000</v>
      </c>
      <c r="P153" s="60"/>
      <c r="Q153" s="60">
        <v>0</v>
      </c>
      <c r="R153" s="60"/>
      <c r="S153" s="60">
        <v>0</v>
      </c>
      <c r="T153" s="60"/>
      <c r="V153" s="4"/>
      <c r="W153" s="33"/>
    </row>
    <row r="154" spans="1:23" ht="12.75">
      <c r="A154" s="21">
        <v>614233</v>
      </c>
      <c r="B154" s="44" t="s">
        <v>80</v>
      </c>
      <c r="C154" s="44"/>
      <c r="D154" s="44"/>
      <c r="E154" s="44"/>
      <c r="F154" s="44"/>
      <c r="G154" s="44"/>
      <c r="H154" s="44"/>
      <c r="I154" s="43">
        <v>5000</v>
      </c>
      <c r="J154" s="43"/>
      <c r="K154" s="43">
        <v>0</v>
      </c>
      <c r="L154" s="43"/>
      <c r="M154" s="43">
        <v>0</v>
      </c>
      <c r="N154" s="43"/>
      <c r="O154" s="43">
        <v>5000</v>
      </c>
      <c r="P154" s="43"/>
      <c r="Q154" s="43">
        <v>0</v>
      </c>
      <c r="R154" s="43"/>
      <c r="S154" s="43">
        <v>0</v>
      </c>
      <c r="T154" s="43"/>
      <c r="W154" s="33"/>
    </row>
    <row r="155" spans="1:23" ht="12.75">
      <c r="A155" s="21">
        <v>614233</v>
      </c>
      <c r="B155" s="44" t="s">
        <v>25</v>
      </c>
      <c r="C155" s="44"/>
      <c r="D155" s="44"/>
      <c r="E155" s="44"/>
      <c r="F155" s="44"/>
      <c r="G155" s="44"/>
      <c r="H155" s="44"/>
      <c r="I155" s="43">
        <v>0</v>
      </c>
      <c r="J155" s="43"/>
      <c r="K155" s="43">
        <v>0</v>
      </c>
      <c r="L155" s="43"/>
      <c r="M155" s="43">
        <v>0</v>
      </c>
      <c r="N155" s="43"/>
      <c r="O155" s="43">
        <v>0</v>
      </c>
      <c r="P155" s="43"/>
      <c r="Q155" s="43">
        <v>0</v>
      </c>
      <c r="R155" s="43"/>
      <c r="S155" s="43">
        <v>0</v>
      </c>
      <c r="T155" s="43"/>
      <c r="V155" s="9"/>
      <c r="W155" s="33"/>
    </row>
    <row r="156" spans="1:23" ht="12.75">
      <c r="A156" s="21">
        <v>614234</v>
      </c>
      <c r="B156" s="44" t="s">
        <v>78</v>
      </c>
      <c r="C156" s="44"/>
      <c r="D156" s="44"/>
      <c r="E156" s="44"/>
      <c r="F156" s="44"/>
      <c r="G156" s="44"/>
      <c r="H156" s="44"/>
      <c r="I156" s="43">
        <v>55000</v>
      </c>
      <c r="J156" s="43"/>
      <c r="K156" s="43">
        <v>0</v>
      </c>
      <c r="L156" s="43"/>
      <c r="M156" s="43">
        <v>0</v>
      </c>
      <c r="N156" s="43"/>
      <c r="O156" s="43">
        <v>55000</v>
      </c>
      <c r="P156" s="43"/>
      <c r="Q156" s="43">
        <v>0</v>
      </c>
      <c r="R156" s="43"/>
      <c r="S156" s="43">
        <v>0</v>
      </c>
      <c r="T156" s="43"/>
      <c r="W156" s="33"/>
    </row>
    <row r="157" spans="1:23" ht="12.75">
      <c r="A157" s="21">
        <v>614234</v>
      </c>
      <c r="B157" s="44" t="s">
        <v>79</v>
      </c>
      <c r="C157" s="44"/>
      <c r="D157" s="44"/>
      <c r="E157" s="44"/>
      <c r="F157" s="44"/>
      <c r="G157" s="44"/>
      <c r="H157" s="44"/>
      <c r="I157" s="43">
        <v>1500</v>
      </c>
      <c r="J157" s="43"/>
      <c r="K157" s="43">
        <v>0</v>
      </c>
      <c r="L157" s="43"/>
      <c r="M157" s="43">
        <v>0</v>
      </c>
      <c r="N157" s="43"/>
      <c r="O157" s="43">
        <v>1500</v>
      </c>
      <c r="P157" s="43"/>
      <c r="Q157" s="43">
        <v>0</v>
      </c>
      <c r="R157" s="43"/>
      <c r="S157" s="43">
        <v>0</v>
      </c>
      <c r="T157" s="43"/>
      <c r="W157" s="33"/>
    </row>
    <row r="158" spans="1:23" ht="12.75">
      <c r="A158" s="23">
        <v>614239</v>
      </c>
      <c r="B158" s="61" t="s">
        <v>77</v>
      </c>
      <c r="C158" s="61"/>
      <c r="D158" s="61"/>
      <c r="E158" s="61"/>
      <c r="F158" s="61"/>
      <c r="G158" s="61"/>
      <c r="H158" s="61"/>
      <c r="I158" s="60">
        <v>15000</v>
      </c>
      <c r="J158" s="60"/>
      <c r="K158" s="60">
        <v>0</v>
      </c>
      <c r="L158" s="60"/>
      <c r="M158" s="60">
        <v>0</v>
      </c>
      <c r="N158" s="60"/>
      <c r="O158" s="60">
        <v>15000</v>
      </c>
      <c r="P158" s="60"/>
      <c r="Q158" s="60">
        <v>0</v>
      </c>
      <c r="R158" s="60"/>
      <c r="S158" s="60">
        <v>0</v>
      </c>
      <c r="T158" s="60"/>
      <c r="W158" s="33"/>
    </row>
    <row r="159" spans="1:23" ht="12.75">
      <c r="A159" s="20">
        <v>614240</v>
      </c>
      <c r="B159" s="55" t="s">
        <v>13</v>
      </c>
      <c r="C159" s="55"/>
      <c r="D159" s="55"/>
      <c r="E159" s="55"/>
      <c r="F159" s="55"/>
      <c r="G159" s="55"/>
      <c r="H159" s="55"/>
      <c r="I159" s="56">
        <f>SUM(I160:J161)</f>
        <v>15000</v>
      </c>
      <c r="J159" s="56"/>
      <c r="K159" s="56">
        <f>SUM(K160:L161)</f>
        <v>0</v>
      </c>
      <c r="L159" s="56"/>
      <c r="M159" s="56">
        <f>SUM(M160:N161)</f>
        <v>0</v>
      </c>
      <c r="N159" s="56"/>
      <c r="O159" s="56">
        <f>SUM(O160:P161)</f>
        <v>5000</v>
      </c>
      <c r="P159" s="56"/>
      <c r="Q159" s="56">
        <f>SUM(Q160:R161)</f>
        <v>10000</v>
      </c>
      <c r="R159" s="56"/>
      <c r="S159" s="56">
        <f>SUM(S160:T161)</f>
        <v>0</v>
      </c>
      <c r="T159" s="56"/>
      <c r="W159" s="33"/>
    </row>
    <row r="160" spans="1:23" ht="12.75" customHeight="1">
      <c r="A160" s="21">
        <v>614241</v>
      </c>
      <c r="B160" s="61" t="s">
        <v>14</v>
      </c>
      <c r="C160" s="61"/>
      <c r="D160" s="61"/>
      <c r="E160" s="61"/>
      <c r="F160" s="61"/>
      <c r="G160" s="61"/>
      <c r="H160" s="61"/>
      <c r="I160" s="43">
        <v>10000</v>
      </c>
      <c r="J160" s="43"/>
      <c r="K160" s="43">
        <v>0</v>
      </c>
      <c r="L160" s="43"/>
      <c r="M160" s="43">
        <v>0</v>
      </c>
      <c r="N160" s="43"/>
      <c r="O160" s="43">
        <v>0</v>
      </c>
      <c r="P160" s="43"/>
      <c r="Q160" s="43">
        <v>10000</v>
      </c>
      <c r="R160" s="43"/>
      <c r="S160" s="43">
        <v>0</v>
      </c>
      <c r="T160" s="43"/>
      <c r="W160" s="33"/>
    </row>
    <row r="161" spans="1:23" ht="12.75">
      <c r="A161" s="21">
        <v>614243</v>
      </c>
      <c r="B161" s="44" t="s">
        <v>15</v>
      </c>
      <c r="C161" s="44"/>
      <c r="D161" s="44"/>
      <c r="E161" s="44"/>
      <c r="F161" s="44"/>
      <c r="G161" s="44"/>
      <c r="H161" s="44"/>
      <c r="I161" s="43">
        <v>5000</v>
      </c>
      <c r="J161" s="43"/>
      <c r="K161" s="43">
        <v>0</v>
      </c>
      <c r="L161" s="43"/>
      <c r="M161" s="43">
        <v>0</v>
      </c>
      <c r="N161" s="43"/>
      <c r="O161" s="43">
        <v>5000</v>
      </c>
      <c r="P161" s="43"/>
      <c r="Q161" s="43">
        <v>0</v>
      </c>
      <c r="R161" s="43"/>
      <c r="S161" s="43">
        <v>0</v>
      </c>
      <c r="T161" s="43"/>
      <c r="W161" s="33"/>
    </row>
    <row r="162" spans="1:23" ht="12.75">
      <c r="A162" s="20">
        <v>614250</v>
      </c>
      <c r="B162" s="55" t="s">
        <v>81</v>
      </c>
      <c r="C162" s="55"/>
      <c r="D162" s="55"/>
      <c r="E162" s="55"/>
      <c r="F162" s="55"/>
      <c r="G162" s="55"/>
      <c r="H162" s="55"/>
      <c r="I162" s="56">
        <f>SUM(I163:J165)</f>
        <v>9000</v>
      </c>
      <c r="J162" s="56"/>
      <c r="K162" s="56">
        <f>SUM(K163:L165)</f>
        <v>0</v>
      </c>
      <c r="L162" s="56"/>
      <c r="M162" s="56">
        <f>SUM(M163:N165)</f>
        <v>0</v>
      </c>
      <c r="N162" s="56"/>
      <c r="O162" s="56">
        <f>SUM(O163:P165)</f>
        <v>9000</v>
      </c>
      <c r="P162" s="56"/>
      <c r="Q162" s="56">
        <f>SUM(Q163:R165)</f>
        <v>0</v>
      </c>
      <c r="R162" s="56"/>
      <c r="S162" s="56">
        <f>SUM(S163:T165)</f>
        <v>0</v>
      </c>
      <c r="T162" s="56"/>
      <c r="W162" s="33"/>
    </row>
    <row r="163" spans="1:23" ht="12.75">
      <c r="A163" s="21">
        <v>614253</v>
      </c>
      <c r="B163" s="44" t="s">
        <v>76</v>
      </c>
      <c r="C163" s="44"/>
      <c r="D163" s="44"/>
      <c r="E163" s="44"/>
      <c r="F163" s="44"/>
      <c r="G163" s="44"/>
      <c r="H163" s="44"/>
      <c r="I163" s="43">
        <v>4000</v>
      </c>
      <c r="J163" s="43"/>
      <c r="K163" s="66">
        <v>0</v>
      </c>
      <c r="L163" s="66"/>
      <c r="M163" s="66">
        <v>0</v>
      </c>
      <c r="N163" s="66"/>
      <c r="O163" s="66">
        <v>4000</v>
      </c>
      <c r="P163" s="66"/>
      <c r="Q163" s="66">
        <v>0</v>
      </c>
      <c r="R163" s="66"/>
      <c r="S163" s="66">
        <v>0</v>
      </c>
      <c r="T163" s="66"/>
      <c r="W163" s="33"/>
    </row>
    <row r="164" spans="1:23" ht="12.75">
      <c r="A164" s="73">
        <v>614259</v>
      </c>
      <c r="B164" s="74" t="s">
        <v>75</v>
      </c>
      <c r="C164" s="74"/>
      <c r="D164" s="74"/>
      <c r="E164" s="74"/>
      <c r="F164" s="74"/>
      <c r="G164" s="74"/>
      <c r="H164" s="74"/>
      <c r="I164" s="75">
        <v>5000</v>
      </c>
      <c r="J164" s="75"/>
      <c r="K164" s="59">
        <v>0</v>
      </c>
      <c r="L164" s="59"/>
      <c r="M164" s="59">
        <v>0</v>
      </c>
      <c r="N164" s="59"/>
      <c r="O164" s="59">
        <v>5000</v>
      </c>
      <c r="P164" s="59"/>
      <c r="Q164" s="59">
        <v>0</v>
      </c>
      <c r="R164" s="59"/>
      <c r="S164" s="59">
        <v>0</v>
      </c>
      <c r="T164" s="59"/>
      <c r="W164" s="33"/>
    </row>
    <row r="165" spans="1:23" ht="12.75">
      <c r="A165" s="73"/>
      <c r="B165" s="74"/>
      <c r="C165" s="74"/>
      <c r="D165" s="74"/>
      <c r="E165" s="74"/>
      <c r="F165" s="74"/>
      <c r="G165" s="74"/>
      <c r="H165" s="74"/>
      <c r="I165" s="75"/>
      <c r="J165" s="75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W165" s="33"/>
    </row>
    <row r="166" spans="1:23" ht="12.75" customHeight="1">
      <c r="A166" s="20">
        <v>614300</v>
      </c>
      <c r="B166" s="55" t="s">
        <v>16</v>
      </c>
      <c r="C166" s="55"/>
      <c r="D166" s="55"/>
      <c r="E166" s="55"/>
      <c r="F166" s="55"/>
      <c r="G166" s="55"/>
      <c r="H166" s="55"/>
      <c r="I166" s="56">
        <f>SUM(I167,I182)</f>
        <v>66700</v>
      </c>
      <c r="J166" s="56"/>
      <c r="K166" s="56">
        <f>SUM(K167,K182)</f>
        <v>5500</v>
      </c>
      <c r="L166" s="56"/>
      <c r="M166" s="56">
        <f>SUM(M167,M182)</f>
        <v>0</v>
      </c>
      <c r="N166" s="56"/>
      <c r="O166" s="56">
        <f>SUM(O167,O182)</f>
        <v>61200</v>
      </c>
      <c r="P166" s="56"/>
      <c r="Q166" s="56">
        <f>SUM(Q167,Q182)</f>
        <v>0</v>
      </c>
      <c r="R166" s="56"/>
      <c r="S166" s="56">
        <f>SUM(S167,S182)</f>
        <v>0</v>
      </c>
      <c r="T166" s="56"/>
      <c r="W166" s="33"/>
    </row>
    <row r="167" spans="1:23" ht="12.75" customHeight="1">
      <c r="A167" s="20">
        <v>614310</v>
      </c>
      <c r="B167" s="55" t="s">
        <v>16</v>
      </c>
      <c r="C167" s="55"/>
      <c r="D167" s="55"/>
      <c r="E167" s="55"/>
      <c r="F167" s="55"/>
      <c r="G167" s="55"/>
      <c r="H167" s="55"/>
      <c r="I167" s="56">
        <f>SUM(I168:J171,I177:J181)</f>
        <v>61200</v>
      </c>
      <c r="J167" s="56"/>
      <c r="K167" s="56">
        <f>SUM(K168:L171,K177:L181)</f>
        <v>0</v>
      </c>
      <c r="L167" s="56"/>
      <c r="M167" s="56">
        <f>SUM(M168:N171,M177:N181)</f>
        <v>0</v>
      </c>
      <c r="N167" s="56"/>
      <c r="O167" s="56">
        <f>SUM(O168:P171,O177:P181)</f>
        <v>61200</v>
      </c>
      <c r="P167" s="56"/>
      <c r="Q167" s="56">
        <f>SUM(Q168:R171)</f>
        <v>0</v>
      </c>
      <c r="R167" s="56"/>
      <c r="S167" s="56">
        <f>SUM(S168:T171,S177:T181)</f>
        <v>0</v>
      </c>
      <c r="T167" s="56"/>
      <c r="W167" s="33"/>
    </row>
    <row r="168" spans="1:23" ht="12.75">
      <c r="A168" s="57">
        <v>614311</v>
      </c>
      <c r="B168" s="74" t="s">
        <v>60</v>
      </c>
      <c r="C168" s="74"/>
      <c r="D168" s="74"/>
      <c r="E168" s="74"/>
      <c r="F168" s="74"/>
      <c r="G168" s="74"/>
      <c r="H168" s="74"/>
      <c r="I168" s="80">
        <v>12000</v>
      </c>
      <c r="J168" s="80"/>
      <c r="K168" s="80">
        <v>0</v>
      </c>
      <c r="L168" s="80"/>
      <c r="M168" s="80">
        <v>0</v>
      </c>
      <c r="N168" s="80"/>
      <c r="O168" s="80">
        <v>12000</v>
      </c>
      <c r="P168" s="80"/>
      <c r="Q168" s="80">
        <v>0</v>
      </c>
      <c r="R168" s="80"/>
      <c r="S168" s="80">
        <v>0</v>
      </c>
      <c r="T168" s="80"/>
      <c r="W168" s="33"/>
    </row>
    <row r="169" spans="1:23" ht="12.75">
      <c r="A169" s="57"/>
      <c r="B169" s="74"/>
      <c r="C169" s="74"/>
      <c r="D169" s="74"/>
      <c r="E169" s="74"/>
      <c r="F169" s="74"/>
      <c r="G169" s="74"/>
      <c r="H169" s="74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V169" s="6"/>
      <c r="W169" s="33"/>
    </row>
    <row r="170" spans="1:23" ht="12.75" customHeight="1">
      <c r="A170" s="21">
        <v>614311</v>
      </c>
      <c r="B170" s="44" t="s">
        <v>17</v>
      </c>
      <c r="C170" s="44"/>
      <c r="D170" s="44"/>
      <c r="E170" s="44"/>
      <c r="F170" s="44"/>
      <c r="G170" s="44"/>
      <c r="H170" s="44"/>
      <c r="I170" s="43">
        <v>42600</v>
      </c>
      <c r="J170" s="43"/>
      <c r="K170" s="43">
        <v>0</v>
      </c>
      <c r="L170" s="43"/>
      <c r="M170" s="43">
        <v>0</v>
      </c>
      <c r="N170" s="43"/>
      <c r="O170" s="43">
        <v>42600</v>
      </c>
      <c r="P170" s="43"/>
      <c r="Q170" s="43">
        <v>0</v>
      </c>
      <c r="R170" s="43"/>
      <c r="S170" s="43">
        <v>0</v>
      </c>
      <c r="T170" s="43"/>
      <c r="V170" s="5"/>
      <c r="W170" s="33"/>
    </row>
    <row r="171" spans="1:23" ht="12.75" customHeight="1">
      <c r="A171" s="21">
        <v>614311</v>
      </c>
      <c r="B171" s="44" t="s">
        <v>61</v>
      </c>
      <c r="C171" s="44"/>
      <c r="D171" s="44"/>
      <c r="E171" s="44"/>
      <c r="F171" s="44"/>
      <c r="G171" s="44"/>
      <c r="H171" s="44"/>
      <c r="I171" s="43">
        <v>0</v>
      </c>
      <c r="J171" s="43"/>
      <c r="K171" s="43">
        <v>0</v>
      </c>
      <c r="L171" s="43"/>
      <c r="M171" s="43">
        <v>0</v>
      </c>
      <c r="N171" s="43"/>
      <c r="O171" s="43">
        <v>0</v>
      </c>
      <c r="P171" s="43"/>
      <c r="Q171" s="43">
        <v>0</v>
      </c>
      <c r="R171" s="43"/>
      <c r="S171" s="43">
        <v>0</v>
      </c>
      <c r="T171" s="43"/>
      <c r="V171" s="5"/>
      <c r="W171" s="33"/>
    </row>
    <row r="172" spans="1:23" ht="12.75" customHeight="1">
      <c r="A172" s="15"/>
      <c r="J172" s="16" t="s">
        <v>198</v>
      </c>
      <c r="V172" s="5"/>
      <c r="W172" s="33"/>
    </row>
    <row r="173" spans="1:23" ht="12.75" customHeight="1">
      <c r="A173" s="40" t="s">
        <v>45</v>
      </c>
      <c r="B173" s="41" t="s">
        <v>43</v>
      </c>
      <c r="C173" s="41"/>
      <c r="D173" s="41"/>
      <c r="E173" s="41"/>
      <c r="F173" s="41"/>
      <c r="G173" s="41"/>
      <c r="H173" s="41"/>
      <c r="I173" s="40" t="s">
        <v>206</v>
      </c>
      <c r="J173" s="40"/>
      <c r="K173" s="42" t="s">
        <v>46</v>
      </c>
      <c r="L173" s="42"/>
      <c r="M173" s="39" t="s">
        <v>207</v>
      </c>
      <c r="N173" s="39"/>
      <c r="O173" s="39" t="s">
        <v>204</v>
      </c>
      <c r="P173" s="39"/>
      <c r="Q173" s="39" t="s">
        <v>205</v>
      </c>
      <c r="R173" s="39"/>
      <c r="S173" s="39" t="s">
        <v>222</v>
      </c>
      <c r="T173" s="39"/>
      <c r="V173" s="5"/>
      <c r="W173" s="33"/>
    </row>
    <row r="174" spans="1:23" ht="12.75">
      <c r="A174" s="40"/>
      <c r="B174" s="41"/>
      <c r="C174" s="41"/>
      <c r="D174" s="41"/>
      <c r="E174" s="41"/>
      <c r="F174" s="41"/>
      <c r="G174" s="41"/>
      <c r="H174" s="41"/>
      <c r="I174" s="40"/>
      <c r="J174" s="40"/>
      <c r="K174" s="42"/>
      <c r="L174" s="42"/>
      <c r="M174" s="39"/>
      <c r="N174" s="39"/>
      <c r="O174" s="39"/>
      <c r="P174" s="39"/>
      <c r="Q174" s="39"/>
      <c r="R174" s="39"/>
      <c r="S174" s="39"/>
      <c r="T174" s="39"/>
      <c r="V174" s="5"/>
      <c r="W174" s="33"/>
    </row>
    <row r="175" spans="1:23" ht="12.75">
      <c r="A175" s="40"/>
      <c r="B175" s="41"/>
      <c r="C175" s="41"/>
      <c r="D175" s="41"/>
      <c r="E175" s="41"/>
      <c r="F175" s="41"/>
      <c r="G175" s="41"/>
      <c r="H175" s="41"/>
      <c r="I175" s="40"/>
      <c r="J175" s="40"/>
      <c r="K175" s="42"/>
      <c r="L175" s="42"/>
      <c r="M175" s="39"/>
      <c r="N175" s="39"/>
      <c r="O175" s="39"/>
      <c r="P175" s="39"/>
      <c r="Q175" s="39"/>
      <c r="R175" s="39"/>
      <c r="S175" s="39"/>
      <c r="T175" s="39"/>
      <c r="V175" s="5"/>
      <c r="W175" s="33"/>
    </row>
    <row r="176" spans="1:23" ht="12.75">
      <c r="A176" s="18" t="s">
        <v>92</v>
      </c>
      <c r="B176" s="37" t="s">
        <v>93</v>
      </c>
      <c r="C176" s="38"/>
      <c r="D176" s="38"/>
      <c r="E176" s="38"/>
      <c r="F176" s="38"/>
      <c r="G176" s="38"/>
      <c r="H176" s="38"/>
      <c r="I176" s="37" t="s">
        <v>95</v>
      </c>
      <c r="J176" s="38"/>
      <c r="K176" s="37" t="s">
        <v>96</v>
      </c>
      <c r="L176" s="38"/>
      <c r="M176" s="37" t="s">
        <v>97</v>
      </c>
      <c r="N176" s="38"/>
      <c r="O176" s="37" t="s">
        <v>98</v>
      </c>
      <c r="P176" s="38"/>
      <c r="Q176" s="37" t="s">
        <v>99</v>
      </c>
      <c r="R176" s="38"/>
      <c r="S176" s="37" t="s">
        <v>100</v>
      </c>
      <c r="T176" s="38"/>
      <c r="V176" s="5"/>
      <c r="W176" s="33"/>
    </row>
    <row r="177" spans="1:23" ht="12.75" customHeight="1">
      <c r="A177" s="21">
        <v>614311</v>
      </c>
      <c r="B177" s="44" t="s">
        <v>62</v>
      </c>
      <c r="C177" s="44"/>
      <c r="D177" s="44"/>
      <c r="E177" s="44"/>
      <c r="F177" s="44"/>
      <c r="G177" s="44"/>
      <c r="H177" s="44"/>
      <c r="I177" s="43">
        <v>2000</v>
      </c>
      <c r="J177" s="43"/>
      <c r="K177" s="43">
        <v>0</v>
      </c>
      <c r="L177" s="43"/>
      <c r="M177" s="43">
        <v>0</v>
      </c>
      <c r="N177" s="43"/>
      <c r="O177" s="43">
        <v>2000</v>
      </c>
      <c r="P177" s="43"/>
      <c r="Q177" s="43">
        <v>0</v>
      </c>
      <c r="R177" s="43"/>
      <c r="S177" s="43">
        <v>0</v>
      </c>
      <c r="T177" s="43"/>
      <c r="V177" s="5"/>
      <c r="W177" s="33"/>
    </row>
    <row r="178" spans="1:23" ht="12.75" customHeight="1">
      <c r="A178" s="21">
        <v>614311</v>
      </c>
      <c r="B178" s="44" t="s">
        <v>18</v>
      </c>
      <c r="C178" s="44"/>
      <c r="D178" s="44"/>
      <c r="E178" s="44"/>
      <c r="F178" s="44"/>
      <c r="G178" s="44"/>
      <c r="H178" s="44"/>
      <c r="I178" s="43">
        <v>1200</v>
      </c>
      <c r="J178" s="43"/>
      <c r="K178" s="43">
        <v>0</v>
      </c>
      <c r="L178" s="43"/>
      <c r="M178" s="43">
        <v>0</v>
      </c>
      <c r="N178" s="43"/>
      <c r="O178" s="43">
        <v>1200</v>
      </c>
      <c r="P178" s="43"/>
      <c r="Q178" s="43">
        <v>0</v>
      </c>
      <c r="R178" s="43"/>
      <c r="S178" s="43">
        <v>0</v>
      </c>
      <c r="T178" s="43"/>
      <c r="V178" s="5"/>
      <c r="W178" s="33"/>
    </row>
    <row r="179" spans="1:23" ht="12.75" customHeight="1">
      <c r="A179" s="21">
        <v>614311</v>
      </c>
      <c r="B179" s="44" t="s">
        <v>19</v>
      </c>
      <c r="C179" s="44"/>
      <c r="D179" s="44"/>
      <c r="E179" s="44"/>
      <c r="F179" s="44"/>
      <c r="G179" s="44"/>
      <c r="H179" s="44"/>
      <c r="I179" s="43">
        <v>900</v>
      </c>
      <c r="J179" s="43"/>
      <c r="K179" s="43">
        <v>0</v>
      </c>
      <c r="L179" s="43"/>
      <c r="M179" s="43">
        <v>0</v>
      </c>
      <c r="N179" s="43"/>
      <c r="O179" s="43">
        <v>900</v>
      </c>
      <c r="P179" s="43"/>
      <c r="Q179" s="43">
        <v>0</v>
      </c>
      <c r="R179" s="43"/>
      <c r="S179" s="43">
        <v>0</v>
      </c>
      <c r="T179" s="43"/>
      <c r="V179" s="5"/>
      <c r="W179" s="33"/>
    </row>
    <row r="180" spans="1:23" ht="12.75">
      <c r="A180" s="21">
        <v>614311</v>
      </c>
      <c r="B180" s="44" t="s">
        <v>218</v>
      </c>
      <c r="C180" s="44"/>
      <c r="D180" s="44"/>
      <c r="E180" s="44"/>
      <c r="F180" s="44"/>
      <c r="G180" s="44"/>
      <c r="H180" s="44"/>
      <c r="I180" s="43">
        <v>500</v>
      </c>
      <c r="J180" s="43"/>
      <c r="K180" s="43">
        <v>0</v>
      </c>
      <c r="L180" s="43"/>
      <c r="M180" s="43">
        <v>0</v>
      </c>
      <c r="N180" s="43"/>
      <c r="O180" s="43">
        <v>500</v>
      </c>
      <c r="P180" s="43"/>
      <c r="Q180" s="43">
        <v>0</v>
      </c>
      <c r="R180" s="43"/>
      <c r="S180" s="43">
        <v>0</v>
      </c>
      <c r="T180" s="43"/>
      <c r="V180" s="5"/>
      <c r="W180" s="33"/>
    </row>
    <row r="181" spans="1:23" ht="12.75">
      <c r="A181" s="21">
        <v>614311</v>
      </c>
      <c r="B181" s="44" t="s">
        <v>20</v>
      </c>
      <c r="C181" s="44"/>
      <c r="D181" s="44"/>
      <c r="E181" s="44"/>
      <c r="F181" s="44"/>
      <c r="G181" s="44"/>
      <c r="H181" s="44"/>
      <c r="I181" s="43">
        <v>2000</v>
      </c>
      <c r="J181" s="43"/>
      <c r="K181" s="43">
        <v>0</v>
      </c>
      <c r="L181" s="43"/>
      <c r="M181" s="43">
        <v>0</v>
      </c>
      <c r="N181" s="43"/>
      <c r="O181" s="43">
        <v>2000</v>
      </c>
      <c r="P181" s="43"/>
      <c r="Q181" s="43">
        <v>0</v>
      </c>
      <c r="R181" s="43"/>
      <c r="S181" s="43">
        <v>0</v>
      </c>
      <c r="T181" s="43"/>
      <c r="V181" s="5"/>
      <c r="W181" s="33"/>
    </row>
    <row r="182" spans="1:23" ht="12.75" customHeight="1">
      <c r="A182" s="20">
        <v>614320</v>
      </c>
      <c r="B182" s="55" t="s">
        <v>21</v>
      </c>
      <c r="C182" s="55"/>
      <c r="D182" s="55"/>
      <c r="E182" s="55"/>
      <c r="F182" s="55"/>
      <c r="G182" s="55"/>
      <c r="H182" s="55"/>
      <c r="I182" s="56">
        <f>SUM(I183)</f>
        <v>5500</v>
      </c>
      <c r="J182" s="56"/>
      <c r="K182" s="56">
        <f>SUM(K183)</f>
        <v>5500</v>
      </c>
      <c r="L182" s="56"/>
      <c r="M182" s="56">
        <f>SUM(M183)</f>
        <v>0</v>
      </c>
      <c r="N182" s="56"/>
      <c r="O182" s="56">
        <f>SUM(O183)</f>
        <v>0</v>
      </c>
      <c r="P182" s="56"/>
      <c r="Q182" s="56">
        <f>SUM(Q183)</f>
        <v>0</v>
      </c>
      <c r="R182" s="56"/>
      <c r="S182" s="56">
        <f>SUM(S183)</f>
        <v>0</v>
      </c>
      <c r="T182" s="56"/>
      <c r="V182" s="10"/>
      <c r="W182" s="33"/>
    </row>
    <row r="183" spans="1:23" ht="12.75" customHeight="1">
      <c r="A183" s="21">
        <v>614323</v>
      </c>
      <c r="B183" s="44" t="s">
        <v>22</v>
      </c>
      <c r="C183" s="44"/>
      <c r="D183" s="44"/>
      <c r="E183" s="44"/>
      <c r="F183" s="44"/>
      <c r="G183" s="44"/>
      <c r="H183" s="44"/>
      <c r="I183" s="43">
        <v>5500</v>
      </c>
      <c r="J183" s="43"/>
      <c r="K183" s="43">
        <v>5500</v>
      </c>
      <c r="L183" s="43"/>
      <c r="M183" s="43">
        <v>0</v>
      </c>
      <c r="N183" s="43"/>
      <c r="O183" s="43">
        <v>0</v>
      </c>
      <c r="P183" s="43"/>
      <c r="Q183" s="43">
        <v>0</v>
      </c>
      <c r="R183" s="43"/>
      <c r="S183" s="43">
        <v>0</v>
      </c>
      <c r="T183" s="43"/>
      <c r="W183" s="33"/>
    </row>
    <row r="184" spans="1:23" ht="13.5" customHeight="1">
      <c r="A184" s="20">
        <v>614400</v>
      </c>
      <c r="B184" s="55" t="s">
        <v>26</v>
      </c>
      <c r="C184" s="55"/>
      <c r="D184" s="55"/>
      <c r="E184" s="55"/>
      <c r="F184" s="55"/>
      <c r="G184" s="55"/>
      <c r="H184" s="55"/>
      <c r="I184" s="56">
        <f>SUM(I185:J188)</f>
        <v>16000</v>
      </c>
      <c r="J184" s="56"/>
      <c r="K184" s="56">
        <f>SUM(K185:L188)</f>
        <v>0</v>
      </c>
      <c r="L184" s="56"/>
      <c r="M184" s="56">
        <f>SUM(M185:N188)</f>
        <v>1000</v>
      </c>
      <c r="N184" s="56"/>
      <c r="O184" s="56">
        <f>SUM(O185:P188)</f>
        <v>15000</v>
      </c>
      <c r="P184" s="56"/>
      <c r="Q184" s="56">
        <f>SUM(Q185:R188)</f>
        <v>0</v>
      </c>
      <c r="R184" s="56"/>
      <c r="S184" s="56">
        <f>SUM(S185:T188)</f>
        <v>0</v>
      </c>
      <c r="T184" s="56"/>
      <c r="W184" s="33"/>
    </row>
    <row r="185" spans="1:23" ht="12.75">
      <c r="A185" s="21">
        <v>614411</v>
      </c>
      <c r="B185" s="61" t="s">
        <v>27</v>
      </c>
      <c r="C185" s="61"/>
      <c r="D185" s="61"/>
      <c r="E185" s="61"/>
      <c r="F185" s="61"/>
      <c r="G185" s="61"/>
      <c r="H185" s="61"/>
      <c r="I185" s="43">
        <v>15000</v>
      </c>
      <c r="J185" s="43"/>
      <c r="K185" s="43">
        <v>0</v>
      </c>
      <c r="L185" s="43"/>
      <c r="M185" s="43">
        <v>0</v>
      </c>
      <c r="N185" s="43"/>
      <c r="O185" s="43">
        <v>15000</v>
      </c>
      <c r="P185" s="43"/>
      <c r="Q185" s="43">
        <v>0</v>
      </c>
      <c r="R185" s="43"/>
      <c r="S185" s="43">
        <v>0</v>
      </c>
      <c r="T185" s="43"/>
      <c r="V185" s="3"/>
      <c r="W185" s="33"/>
    </row>
    <row r="186" spans="1:23" ht="12.75">
      <c r="A186" s="21">
        <v>614423</v>
      </c>
      <c r="B186" s="61" t="s">
        <v>209</v>
      </c>
      <c r="C186" s="61"/>
      <c r="D186" s="61"/>
      <c r="E186" s="61"/>
      <c r="F186" s="61"/>
      <c r="G186" s="61"/>
      <c r="H186" s="61"/>
      <c r="I186" s="45">
        <v>1000</v>
      </c>
      <c r="J186" s="46"/>
      <c r="K186" s="45">
        <v>0</v>
      </c>
      <c r="L186" s="46"/>
      <c r="M186" s="45">
        <v>1000</v>
      </c>
      <c r="N186" s="46"/>
      <c r="O186" s="45">
        <v>0</v>
      </c>
      <c r="P186" s="46"/>
      <c r="Q186" s="45">
        <v>0</v>
      </c>
      <c r="R186" s="46"/>
      <c r="S186" s="45">
        <v>0</v>
      </c>
      <c r="T186" s="46"/>
      <c r="V186" s="3"/>
      <c r="W186" s="33"/>
    </row>
    <row r="187" spans="1:23" ht="12.75" customHeight="1">
      <c r="A187" s="21">
        <v>614429</v>
      </c>
      <c r="B187" s="61" t="s">
        <v>188</v>
      </c>
      <c r="C187" s="61"/>
      <c r="D187" s="61"/>
      <c r="E187" s="61"/>
      <c r="F187" s="61"/>
      <c r="G187" s="61"/>
      <c r="H187" s="61"/>
      <c r="I187" s="43">
        <v>0</v>
      </c>
      <c r="J187" s="43"/>
      <c r="K187" s="43">
        <v>0</v>
      </c>
      <c r="L187" s="43"/>
      <c r="M187" s="43">
        <v>0</v>
      </c>
      <c r="N187" s="43"/>
      <c r="O187" s="43">
        <v>0</v>
      </c>
      <c r="P187" s="43"/>
      <c r="Q187" s="43">
        <v>0</v>
      </c>
      <c r="R187" s="43"/>
      <c r="S187" s="43">
        <v>0</v>
      </c>
      <c r="T187" s="43"/>
      <c r="V187" s="3"/>
      <c r="W187" s="33"/>
    </row>
    <row r="188" spans="1:23" ht="12.75">
      <c r="A188" s="21">
        <v>614429</v>
      </c>
      <c r="B188" s="61" t="s">
        <v>189</v>
      </c>
      <c r="C188" s="61"/>
      <c r="D188" s="61"/>
      <c r="E188" s="61"/>
      <c r="F188" s="61"/>
      <c r="G188" s="61"/>
      <c r="H188" s="61"/>
      <c r="I188" s="43">
        <v>0</v>
      </c>
      <c r="J188" s="43"/>
      <c r="K188" s="43">
        <v>0</v>
      </c>
      <c r="L188" s="43"/>
      <c r="M188" s="43">
        <v>0</v>
      </c>
      <c r="N188" s="43"/>
      <c r="O188" s="43">
        <v>0</v>
      </c>
      <c r="P188" s="43"/>
      <c r="Q188" s="43">
        <v>0</v>
      </c>
      <c r="R188" s="43"/>
      <c r="S188" s="43">
        <v>0</v>
      </c>
      <c r="T188" s="43"/>
      <c r="W188" s="33"/>
    </row>
    <row r="189" spans="1:23" ht="12.75">
      <c r="A189" s="20">
        <v>614500</v>
      </c>
      <c r="B189" s="55" t="s">
        <v>28</v>
      </c>
      <c r="C189" s="55"/>
      <c r="D189" s="55"/>
      <c r="E189" s="55"/>
      <c r="F189" s="55"/>
      <c r="G189" s="55"/>
      <c r="H189" s="55"/>
      <c r="I189" s="56">
        <f>SUM(I190)</f>
        <v>34000</v>
      </c>
      <c r="J189" s="56"/>
      <c r="K189" s="56">
        <f>SUM(K190)</f>
        <v>0</v>
      </c>
      <c r="L189" s="56"/>
      <c r="M189" s="56">
        <f>SUM(M190)</f>
        <v>32000</v>
      </c>
      <c r="N189" s="56"/>
      <c r="O189" s="56">
        <f>SUM(O190)</f>
        <v>2000</v>
      </c>
      <c r="P189" s="56"/>
      <c r="Q189" s="56">
        <f>SUM(Q190)</f>
        <v>0</v>
      </c>
      <c r="R189" s="56"/>
      <c r="S189" s="56">
        <f>SUM(S190)</f>
        <v>0</v>
      </c>
      <c r="T189" s="56"/>
      <c r="W189" s="33"/>
    </row>
    <row r="190" spans="1:23" ht="12.75" customHeight="1">
      <c r="A190" s="20">
        <v>614510</v>
      </c>
      <c r="B190" s="55" t="s">
        <v>28</v>
      </c>
      <c r="C190" s="55"/>
      <c r="D190" s="55"/>
      <c r="E190" s="55"/>
      <c r="F190" s="55"/>
      <c r="G190" s="55"/>
      <c r="H190" s="55"/>
      <c r="I190" s="56">
        <f>SUM(I191:J193)</f>
        <v>34000</v>
      </c>
      <c r="J190" s="56"/>
      <c r="K190" s="56">
        <f>SUM(K191:K193)</f>
        <v>0</v>
      </c>
      <c r="L190" s="56"/>
      <c r="M190" s="56">
        <f>SUM(M191:M193)</f>
        <v>32000</v>
      </c>
      <c r="N190" s="56"/>
      <c r="O190" s="56">
        <f>SUM(O191:O193)</f>
        <v>2000</v>
      </c>
      <c r="P190" s="56"/>
      <c r="Q190" s="56">
        <f>SUM(Q191:Q193)</f>
        <v>0</v>
      </c>
      <c r="R190" s="56"/>
      <c r="S190" s="56">
        <f>SUM(S191:T193)</f>
        <v>0</v>
      </c>
      <c r="T190" s="56"/>
      <c r="W190" s="33"/>
    </row>
    <row r="191" spans="1:23" ht="12.75" customHeight="1">
      <c r="A191" s="21">
        <v>614515</v>
      </c>
      <c r="B191" s="44" t="s">
        <v>29</v>
      </c>
      <c r="C191" s="44"/>
      <c r="D191" s="44"/>
      <c r="E191" s="44"/>
      <c r="F191" s="44"/>
      <c r="G191" s="44"/>
      <c r="H191" s="44"/>
      <c r="I191" s="43">
        <v>30000</v>
      </c>
      <c r="J191" s="43"/>
      <c r="K191" s="43">
        <v>0</v>
      </c>
      <c r="L191" s="43"/>
      <c r="M191" s="43">
        <v>30000</v>
      </c>
      <c r="N191" s="43"/>
      <c r="O191" s="43">
        <v>0</v>
      </c>
      <c r="P191" s="43"/>
      <c r="Q191" s="43">
        <v>0</v>
      </c>
      <c r="R191" s="43"/>
      <c r="S191" s="43">
        <v>0</v>
      </c>
      <c r="T191" s="43"/>
      <c r="W191" s="33"/>
    </row>
    <row r="192" spans="1:23" ht="12.75" customHeight="1">
      <c r="A192" s="21">
        <v>614515</v>
      </c>
      <c r="B192" s="44" t="s">
        <v>190</v>
      </c>
      <c r="C192" s="44"/>
      <c r="D192" s="44"/>
      <c r="E192" s="44"/>
      <c r="F192" s="44"/>
      <c r="G192" s="44"/>
      <c r="H192" s="44"/>
      <c r="I192" s="43">
        <v>2000</v>
      </c>
      <c r="J192" s="43"/>
      <c r="K192" s="43">
        <v>0</v>
      </c>
      <c r="L192" s="43"/>
      <c r="M192" s="43">
        <v>2000</v>
      </c>
      <c r="N192" s="43"/>
      <c r="O192" s="43">
        <v>0</v>
      </c>
      <c r="P192" s="43"/>
      <c r="Q192" s="43">
        <v>0</v>
      </c>
      <c r="R192" s="43"/>
      <c r="S192" s="43">
        <v>0</v>
      </c>
      <c r="T192" s="43"/>
      <c r="W192" s="33"/>
    </row>
    <row r="193" spans="1:23" ht="12.75" customHeight="1">
      <c r="A193" s="21">
        <v>614515</v>
      </c>
      <c r="B193" s="44" t="s">
        <v>191</v>
      </c>
      <c r="C193" s="44"/>
      <c r="D193" s="44"/>
      <c r="E193" s="44"/>
      <c r="F193" s="44"/>
      <c r="G193" s="44"/>
      <c r="H193" s="44"/>
      <c r="I193" s="43">
        <v>2000</v>
      </c>
      <c r="J193" s="43"/>
      <c r="K193" s="43">
        <v>0</v>
      </c>
      <c r="L193" s="43"/>
      <c r="M193" s="43">
        <v>0</v>
      </c>
      <c r="N193" s="43"/>
      <c r="O193" s="43">
        <v>2000</v>
      </c>
      <c r="P193" s="43"/>
      <c r="Q193" s="43">
        <v>0</v>
      </c>
      <c r="R193" s="43"/>
      <c r="S193" s="43">
        <v>0</v>
      </c>
      <c r="T193" s="43"/>
      <c r="W193" s="33"/>
    </row>
    <row r="194" spans="1:23" ht="12.75">
      <c r="A194" s="20">
        <v>614800</v>
      </c>
      <c r="B194" s="55" t="s">
        <v>30</v>
      </c>
      <c r="C194" s="55"/>
      <c r="D194" s="55"/>
      <c r="E194" s="55"/>
      <c r="F194" s="55"/>
      <c r="G194" s="55"/>
      <c r="H194" s="55"/>
      <c r="I194" s="56">
        <f>SUM(I195)</f>
        <v>7000</v>
      </c>
      <c r="J194" s="56"/>
      <c r="K194" s="56">
        <f>SUM(K195)</f>
        <v>0</v>
      </c>
      <c r="L194" s="56"/>
      <c r="M194" s="56">
        <f>SUM(M195)</f>
        <v>3000</v>
      </c>
      <c r="N194" s="56"/>
      <c r="O194" s="56">
        <f>SUM(O195)</f>
        <v>0</v>
      </c>
      <c r="P194" s="56"/>
      <c r="Q194" s="56">
        <f>SUM(Q195)</f>
        <v>0</v>
      </c>
      <c r="R194" s="56"/>
      <c r="S194" s="56">
        <f>SUM(S195)</f>
        <v>4000</v>
      </c>
      <c r="T194" s="56"/>
      <c r="W194" s="33"/>
    </row>
    <row r="195" spans="1:23" ht="12.75">
      <c r="A195" s="20">
        <v>614810</v>
      </c>
      <c r="B195" s="55" t="s">
        <v>30</v>
      </c>
      <c r="C195" s="55"/>
      <c r="D195" s="55"/>
      <c r="E195" s="55"/>
      <c r="F195" s="55"/>
      <c r="G195" s="55"/>
      <c r="H195" s="55"/>
      <c r="I195" s="56">
        <f>SUM(I196:J198)</f>
        <v>7000</v>
      </c>
      <c r="J195" s="56"/>
      <c r="K195" s="56">
        <f>SUM(K196:L198)</f>
        <v>0</v>
      </c>
      <c r="L195" s="56"/>
      <c r="M195" s="56">
        <f>SUM(M196:N198)</f>
        <v>3000</v>
      </c>
      <c r="N195" s="56"/>
      <c r="O195" s="56">
        <f>SUM(O196:P198)</f>
        <v>0</v>
      </c>
      <c r="P195" s="56"/>
      <c r="Q195" s="56">
        <f>SUM(Q196:R198)</f>
        <v>0</v>
      </c>
      <c r="R195" s="56"/>
      <c r="S195" s="56">
        <f>SUM(S196:T198)</f>
        <v>4000</v>
      </c>
      <c r="T195" s="56"/>
      <c r="W195" s="33"/>
    </row>
    <row r="196" spans="1:23" ht="12.75">
      <c r="A196" s="21">
        <v>614811</v>
      </c>
      <c r="B196" s="44" t="s">
        <v>31</v>
      </c>
      <c r="C196" s="44"/>
      <c r="D196" s="44"/>
      <c r="E196" s="44"/>
      <c r="F196" s="44"/>
      <c r="G196" s="44"/>
      <c r="H196" s="44"/>
      <c r="I196" s="43">
        <v>3000</v>
      </c>
      <c r="J196" s="43"/>
      <c r="K196" s="43">
        <v>0</v>
      </c>
      <c r="L196" s="43"/>
      <c r="M196" s="43">
        <v>3000</v>
      </c>
      <c r="N196" s="43"/>
      <c r="O196" s="43">
        <v>0</v>
      </c>
      <c r="P196" s="43"/>
      <c r="Q196" s="43">
        <v>0</v>
      </c>
      <c r="R196" s="43"/>
      <c r="S196" s="43">
        <v>0</v>
      </c>
      <c r="T196" s="43"/>
      <c r="W196" s="33"/>
    </row>
    <row r="197" spans="1:23" ht="12.75">
      <c r="A197" s="21">
        <v>614817</v>
      </c>
      <c r="B197" s="44" t="s">
        <v>32</v>
      </c>
      <c r="C197" s="44"/>
      <c r="D197" s="44"/>
      <c r="E197" s="44"/>
      <c r="F197" s="44"/>
      <c r="G197" s="44"/>
      <c r="H197" s="44"/>
      <c r="I197" s="43">
        <v>2000</v>
      </c>
      <c r="J197" s="43"/>
      <c r="K197" s="43">
        <v>0</v>
      </c>
      <c r="L197" s="43"/>
      <c r="M197" s="43">
        <v>0</v>
      </c>
      <c r="N197" s="43"/>
      <c r="O197" s="43">
        <v>0</v>
      </c>
      <c r="P197" s="43"/>
      <c r="Q197" s="43">
        <v>0</v>
      </c>
      <c r="R197" s="43"/>
      <c r="S197" s="43">
        <v>2000</v>
      </c>
      <c r="T197" s="43"/>
      <c r="W197" s="33"/>
    </row>
    <row r="198" spans="1:23" ht="12.75" customHeight="1">
      <c r="A198" s="21">
        <v>614817</v>
      </c>
      <c r="B198" s="44" t="s">
        <v>33</v>
      </c>
      <c r="C198" s="44"/>
      <c r="D198" s="44"/>
      <c r="E198" s="44"/>
      <c r="F198" s="44"/>
      <c r="G198" s="44"/>
      <c r="H198" s="44"/>
      <c r="I198" s="43">
        <v>2000</v>
      </c>
      <c r="J198" s="43"/>
      <c r="K198" s="43">
        <v>0</v>
      </c>
      <c r="L198" s="43"/>
      <c r="M198" s="43">
        <v>0</v>
      </c>
      <c r="N198" s="43"/>
      <c r="O198" s="43">
        <v>0</v>
      </c>
      <c r="P198" s="43"/>
      <c r="Q198" s="43">
        <v>0</v>
      </c>
      <c r="R198" s="43"/>
      <c r="S198" s="43">
        <v>2000</v>
      </c>
      <c r="T198" s="43"/>
      <c r="W198" s="33"/>
    </row>
    <row r="199" spans="1:23" ht="12.75">
      <c r="A199" s="19">
        <v>615000</v>
      </c>
      <c r="B199" s="63" t="s">
        <v>52</v>
      </c>
      <c r="C199" s="63"/>
      <c r="D199" s="63"/>
      <c r="E199" s="63"/>
      <c r="F199" s="63"/>
      <c r="G199" s="63"/>
      <c r="H199" s="63"/>
      <c r="I199" s="62">
        <f>SUM(I200,I203)</f>
        <v>0</v>
      </c>
      <c r="J199" s="62"/>
      <c r="K199" s="62">
        <f>SUM(K200,K203)</f>
        <v>0</v>
      </c>
      <c r="L199" s="62"/>
      <c r="M199" s="62">
        <f>SUM(M200,M203)</f>
        <v>0</v>
      </c>
      <c r="N199" s="62"/>
      <c r="O199" s="62">
        <f>SUM(O200,O203)</f>
        <v>0</v>
      </c>
      <c r="P199" s="62"/>
      <c r="Q199" s="62">
        <f>SUM(Q200,Q203)</f>
        <v>0</v>
      </c>
      <c r="R199" s="62"/>
      <c r="S199" s="62">
        <f>SUM(S200,S203)</f>
        <v>0</v>
      </c>
      <c r="T199" s="62"/>
      <c r="W199" s="33"/>
    </row>
    <row r="200" spans="1:23" ht="12.75">
      <c r="A200" s="20">
        <v>615100</v>
      </c>
      <c r="B200" s="55" t="s">
        <v>34</v>
      </c>
      <c r="C200" s="55"/>
      <c r="D200" s="55"/>
      <c r="E200" s="55"/>
      <c r="F200" s="55"/>
      <c r="G200" s="55"/>
      <c r="H200" s="55"/>
      <c r="I200" s="56">
        <f>SUM(I201:J202)</f>
        <v>0</v>
      </c>
      <c r="J200" s="56"/>
      <c r="K200" s="56">
        <f>SUM(K201:L202)</f>
        <v>0</v>
      </c>
      <c r="L200" s="56"/>
      <c r="M200" s="56">
        <f>SUM(M201:N202)</f>
        <v>0</v>
      </c>
      <c r="N200" s="56"/>
      <c r="O200" s="56">
        <f>SUM(O201:P202)</f>
        <v>0</v>
      </c>
      <c r="P200" s="56"/>
      <c r="Q200" s="56">
        <f>SUM(Q201:R202)</f>
        <v>0</v>
      </c>
      <c r="R200" s="56"/>
      <c r="S200" s="56">
        <f>SUM(S201:T202)</f>
        <v>0</v>
      </c>
      <c r="T200" s="56"/>
      <c r="W200" s="33"/>
    </row>
    <row r="201" spans="1:23" ht="15" customHeight="1">
      <c r="A201" s="21">
        <v>615117</v>
      </c>
      <c r="B201" s="44" t="s">
        <v>107</v>
      </c>
      <c r="C201" s="44"/>
      <c r="D201" s="44"/>
      <c r="E201" s="44"/>
      <c r="F201" s="44"/>
      <c r="G201" s="44"/>
      <c r="H201" s="44"/>
      <c r="I201" s="43">
        <v>0</v>
      </c>
      <c r="J201" s="43"/>
      <c r="K201" s="43">
        <v>0</v>
      </c>
      <c r="L201" s="43"/>
      <c r="M201" s="43">
        <v>0</v>
      </c>
      <c r="N201" s="43"/>
      <c r="O201" s="43">
        <v>0</v>
      </c>
      <c r="P201" s="43"/>
      <c r="Q201" s="43">
        <v>0</v>
      </c>
      <c r="R201" s="43"/>
      <c r="S201" s="43">
        <v>0</v>
      </c>
      <c r="T201" s="43"/>
      <c r="W201" s="33"/>
    </row>
    <row r="202" spans="1:23" ht="12.75" customHeight="1">
      <c r="A202" s="21">
        <v>615117</v>
      </c>
      <c r="B202" s="44" t="s">
        <v>74</v>
      </c>
      <c r="C202" s="44"/>
      <c r="D202" s="44"/>
      <c r="E202" s="44"/>
      <c r="F202" s="44"/>
      <c r="G202" s="44"/>
      <c r="H202" s="44"/>
      <c r="I202" s="43">
        <v>0</v>
      </c>
      <c r="J202" s="43"/>
      <c r="K202" s="43">
        <v>0</v>
      </c>
      <c r="L202" s="43"/>
      <c r="M202" s="43">
        <v>0</v>
      </c>
      <c r="N202" s="43"/>
      <c r="O202" s="43">
        <v>0</v>
      </c>
      <c r="P202" s="43"/>
      <c r="Q202" s="43">
        <v>0</v>
      </c>
      <c r="R202" s="43"/>
      <c r="S202" s="43">
        <v>0</v>
      </c>
      <c r="T202" s="43"/>
      <c r="W202" s="33"/>
    </row>
    <row r="203" spans="1:23" ht="12.75" customHeight="1">
      <c r="A203" s="20">
        <v>615200</v>
      </c>
      <c r="B203" s="55" t="s">
        <v>90</v>
      </c>
      <c r="C203" s="55"/>
      <c r="D203" s="55"/>
      <c r="E203" s="55"/>
      <c r="F203" s="55"/>
      <c r="G203" s="55"/>
      <c r="H203" s="55"/>
      <c r="I203" s="56">
        <f>SUM(I204)</f>
        <v>0</v>
      </c>
      <c r="J203" s="56"/>
      <c r="K203" s="56">
        <f>SUM(K204)</f>
        <v>0</v>
      </c>
      <c r="L203" s="56"/>
      <c r="M203" s="56">
        <f>SUM(M204)</f>
        <v>0</v>
      </c>
      <c r="N203" s="56"/>
      <c r="O203" s="56">
        <f>SUM(O204)</f>
        <v>0</v>
      </c>
      <c r="P203" s="56"/>
      <c r="Q203" s="56">
        <f>SUM(Q204)</f>
        <v>0</v>
      </c>
      <c r="R203" s="56"/>
      <c r="S203" s="56">
        <f>SUM(S204)</f>
        <v>0</v>
      </c>
      <c r="T203" s="56"/>
      <c r="W203" s="33"/>
    </row>
    <row r="204" spans="1:23" ht="12.75">
      <c r="A204" s="21">
        <v>615211</v>
      </c>
      <c r="B204" s="44" t="s">
        <v>91</v>
      </c>
      <c r="C204" s="44"/>
      <c r="D204" s="44"/>
      <c r="E204" s="44"/>
      <c r="F204" s="44"/>
      <c r="G204" s="44"/>
      <c r="H204" s="44"/>
      <c r="I204" s="43">
        <v>0</v>
      </c>
      <c r="J204" s="43"/>
      <c r="K204" s="43">
        <v>0</v>
      </c>
      <c r="L204" s="43"/>
      <c r="M204" s="43">
        <v>0</v>
      </c>
      <c r="N204" s="43"/>
      <c r="O204" s="43">
        <v>0</v>
      </c>
      <c r="P204" s="43"/>
      <c r="Q204" s="43">
        <v>0</v>
      </c>
      <c r="R204" s="43"/>
      <c r="S204" s="43">
        <v>0</v>
      </c>
      <c r="T204" s="43"/>
      <c r="W204" s="33"/>
    </row>
    <row r="205" spans="1:23" ht="12.75" customHeight="1">
      <c r="A205" s="19">
        <v>616000</v>
      </c>
      <c r="B205" s="49" t="s">
        <v>202</v>
      </c>
      <c r="C205" s="50"/>
      <c r="D205" s="50"/>
      <c r="E205" s="50"/>
      <c r="F205" s="50"/>
      <c r="G205" s="50"/>
      <c r="H205" s="51"/>
      <c r="I205" s="47">
        <f>SUM(I206)</f>
        <v>60000</v>
      </c>
      <c r="J205" s="48"/>
      <c r="K205" s="47">
        <f>SUM(K206)</f>
        <v>0</v>
      </c>
      <c r="L205" s="48"/>
      <c r="M205" s="47">
        <f>SUM(M206)</f>
        <v>60000</v>
      </c>
      <c r="N205" s="48"/>
      <c r="O205" s="47">
        <f>SUM(O206)</f>
        <v>0</v>
      </c>
      <c r="P205" s="48"/>
      <c r="Q205" s="47">
        <f>SUM(Q206)</f>
        <v>0</v>
      </c>
      <c r="R205" s="48"/>
      <c r="S205" s="47">
        <f>SUM(S206)</f>
        <v>0</v>
      </c>
      <c r="T205" s="48"/>
      <c r="W205" s="33"/>
    </row>
    <row r="206" spans="1:23" ht="12.75" customHeight="1">
      <c r="A206" s="21">
        <v>616331</v>
      </c>
      <c r="B206" s="52" t="s">
        <v>203</v>
      </c>
      <c r="C206" s="53"/>
      <c r="D206" s="53"/>
      <c r="E206" s="53"/>
      <c r="F206" s="53"/>
      <c r="G206" s="53"/>
      <c r="H206" s="54"/>
      <c r="I206" s="45">
        <v>60000</v>
      </c>
      <c r="J206" s="46"/>
      <c r="K206" s="45">
        <v>0</v>
      </c>
      <c r="L206" s="46"/>
      <c r="M206" s="45">
        <v>60000</v>
      </c>
      <c r="N206" s="46"/>
      <c r="O206" s="45">
        <v>0</v>
      </c>
      <c r="P206" s="46"/>
      <c r="Q206" s="45">
        <v>0</v>
      </c>
      <c r="R206" s="46"/>
      <c r="S206" s="45">
        <v>0</v>
      </c>
      <c r="T206" s="46"/>
      <c r="W206" s="33"/>
    </row>
    <row r="207" spans="1:23" ht="12.75" customHeight="1">
      <c r="A207" s="19">
        <v>820000</v>
      </c>
      <c r="B207" s="63" t="s">
        <v>35</v>
      </c>
      <c r="C207" s="63"/>
      <c r="D207" s="63"/>
      <c r="E207" s="63"/>
      <c r="F207" s="63"/>
      <c r="G207" s="63"/>
      <c r="H207" s="63"/>
      <c r="I207" s="62">
        <f>SUM(I208,I220,I221)</f>
        <v>400000</v>
      </c>
      <c r="J207" s="62"/>
      <c r="K207" s="62">
        <f>SUM(K208,K220,K221)</f>
        <v>0</v>
      </c>
      <c r="L207" s="62"/>
      <c r="M207" s="62">
        <f>SUM(M208,M220)</f>
        <v>0</v>
      </c>
      <c r="N207" s="62"/>
      <c r="O207" s="62">
        <f>SUM(O208,O220,O221)</f>
        <v>0</v>
      </c>
      <c r="P207" s="62"/>
      <c r="Q207" s="62">
        <f>SUM(Q208,Q220,Q221)</f>
        <v>0</v>
      </c>
      <c r="R207" s="62"/>
      <c r="S207" s="62">
        <f>SUM(S208,S220,S221)</f>
        <v>0</v>
      </c>
      <c r="T207" s="62"/>
      <c r="W207" s="33"/>
    </row>
    <row r="208" spans="1:23" ht="12.75" customHeight="1">
      <c r="A208" s="20">
        <v>821000</v>
      </c>
      <c r="B208" s="55" t="s">
        <v>36</v>
      </c>
      <c r="C208" s="55"/>
      <c r="D208" s="55"/>
      <c r="E208" s="55"/>
      <c r="F208" s="55"/>
      <c r="G208" s="55"/>
      <c r="H208" s="55"/>
      <c r="I208" s="56">
        <f>SUM(I209:J214)</f>
        <v>0</v>
      </c>
      <c r="J208" s="56"/>
      <c r="K208" s="56">
        <f>SUM(K209:L214)</f>
        <v>0</v>
      </c>
      <c r="L208" s="56"/>
      <c r="M208" s="56">
        <f>SUM(M209:N214)</f>
        <v>0</v>
      </c>
      <c r="N208" s="56"/>
      <c r="O208" s="56">
        <f>SUM(O209:P214)</f>
        <v>0</v>
      </c>
      <c r="P208" s="56"/>
      <c r="Q208" s="56">
        <f>SUM(Q209:R214)</f>
        <v>0</v>
      </c>
      <c r="R208" s="56"/>
      <c r="S208" s="56">
        <f>SUM(S209:T214)</f>
        <v>0</v>
      </c>
      <c r="T208" s="56"/>
      <c r="W208" s="33"/>
    </row>
    <row r="209" spans="1:23" ht="15" customHeight="1">
      <c r="A209" s="21">
        <v>821311</v>
      </c>
      <c r="B209" s="61" t="s">
        <v>72</v>
      </c>
      <c r="C209" s="61"/>
      <c r="D209" s="61"/>
      <c r="E209" s="61"/>
      <c r="F209" s="61"/>
      <c r="G209" s="61"/>
      <c r="H209" s="61"/>
      <c r="I209" s="60">
        <v>0</v>
      </c>
      <c r="J209" s="60"/>
      <c r="K209" s="43">
        <v>0</v>
      </c>
      <c r="L209" s="43"/>
      <c r="M209" s="43">
        <v>0</v>
      </c>
      <c r="N209" s="43"/>
      <c r="O209" s="43">
        <v>0</v>
      </c>
      <c r="P209" s="43"/>
      <c r="Q209" s="43">
        <v>0</v>
      </c>
      <c r="R209" s="43"/>
      <c r="S209" s="43">
        <v>0</v>
      </c>
      <c r="T209" s="43"/>
      <c r="W209" s="33"/>
    </row>
    <row r="210" spans="1:23" ht="12.75" customHeight="1">
      <c r="A210" s="21">
        <v>821312</v>
      </c>
      <c r="B210" s="61" t="s">
        <v>37</v>
      </c>
      <c r="C210" s="61"/>
      <c r="D210" s="61"/>
      <c r="E210" s="61"/>
      <c r="F210" s="61"/>
      <c r="G210" s="61"/>
      <c r="H210" s="61"/>
      <c r="I210" s="43">
        <v>0</v>
      </c>
      <c r="J210" s="43"/>
      <c r="K210" s="43">
        <v>0</v>
      </c>
      <c r="L210" s="43"/>
      <c r="M210" s="43">
        <v>0</v>
      </c>
      <c r="N210" s="43"/>
      <c r="O210" s="43">
        <v>0</v>
      </c>
      <c r="P210" s="43"/>
      <c r="Q210" s="43">
        <v>0</v>
      </c>
      <c r="R210" s="43"/>
      <c r="S210" s="43">
        <v>0</v>
      </c>
      <c r="T210" s="43"/>
      <c r="W210" s="33"/>
    </row>
    <row r="211" spans="1:23" ht="12.75" customHeight="1">
      <c r="A211" s="21">
        <v>821321</v>
      </c>
      <c r="B211" s="61" t="s">
        <v>38</v>
      </c>
      <c r="C211" s="61"/>
      <c r="D211" s="61"/>
      <c r="E211" s="61"/>
      <c r="F211" s="61"/>
      <c r="G211" s="61"/>
      <c r="H211" s="61"/>
      <c r="I211" s="43">
        <v>0</v>
      </c>
      <c r="J211" s="43"/>
      <c r="K211" s="43">
        <v>0</v>
      </c>
      <c r="L211" s="43"/>
      <c r="M211" s="43">
        <v>0</v>
      </c>
      <c r="N211" s="43"/>
      <c r="O211" s="43">
        <v>0</v>
      </c>
      <c r="P211" s="43"/>
      <c r="Q211" s="43">
        <v>0</v>
      </c>
      <c r="R211" s="43"/>
      <c r="S211" s="43">
        <v>0</v>
      </c>
      <c r="T211" s="43"/>
      <c r="W211" s="33"/>
    </row>
    <row r="212" spans="1:23" ht="11.25" customHeight="1">
      <c r="A212" s="21">
        <v>821512</v>
      </c>
      <c r="B212" s="61" t="s">
        <v>39</v>
      </c>
      <c r="C212" s="61"/>
      <c r="D212" s="61"/>
      <c r="E212" s="61"/>
      <c r="F212" s="61"/>
      <c r="G212" s="61"/>
      <c r="H212" s="61"/>
      <c r="I212" s="43">
        <v>0</v>
      </c>
      <c r="J212" s="43"/>
      <c r="K212" s="43">
        <v>0</v>
      </c>
      <c r="L212" s="43"/>
      <c r="M212" s="43">
        <v>0</v>
      </c>
      <c r="N212" s="43"/>
      <c r="O212" s="43">
        <v>0</v>
      </c>
      <c r="P212" s="43"/>
      <c r="Q212" s="43">
        <v>0</v>
      </c>
      <c r="R212" s="43"/>
      <c r="S212" s="43">
        <v>0</v>
      </c>
      <c r="T212" s="43"/>
      <c r="W212" s="33"/>
    </row>
    <row r="213" spans="1:23" ht="12.75">
      <c r="A213" s="21">
        <v>821612</v>
      </c>
      <c r="B213" s="61" t="s">
        <v>94</v>
      </c>
      <c r="C213" s="61"/>
      <c r="D213" s="61"/>
      <c r="E213" s="61"/>
      <c r="F213" s="61"/>
      <c r="G213" s="61"/>
      <c r="H213" s="61"/>
      <c r="I213" s="43">
        <v>0</v>
      </c>
      <c r="J213" s="43"/>
      <c r="K213" s="43">
        <v>0</v>
      </c>
      <c r="L213" s="43"/>
      <c r="M213" s="43">
        <v>0</v>
      </c>
      <c r="N213" s="43"/>
      <c r="O213" s="43">
        <v>0</v>
      </c>
      <c r="P213" s="43"/>
      <c r="Q213" s="43">
        <v>0</v>
      </c>
      <c r="R213" s="43"/>
      <c r="S213" s="43">
        <v>0</v>
      </c>
      <c r="T213" s="43"/>
      <c r="W213" s="33"/>
    </row>
    <row r="214" spans="1:23" ht="12.75">
      <c r="A214" s="21">
        <v>821624</v>
      </c>
      <c r="B214" s="61" t="s">
        <v>40</v>
      </c>
      <c r="C214" s="61"/>
      <c r="D214" s="61"/>
      <c r="E214" s="61"/>
      <c r="F214" s="61"/>
      <c r="G214" s="61"/>
      <c r="H214" s="61"/>
      <c r="I214" s="43">
        <v>0</v>
      </c>
      <c r="J214" s="43"/>
      <c r="K214" s="43">
        <v>0</v>
      </c>
      <c r="L214" s="43"/>
      <c r="M214" s="43">
        <v>0</v>
      </c>
      <c r="N214" s="43"/>
      <c r="O214" s="43">
        <v>0</v>
      </c>
      <c r="P214" s="43"/>
      <c r="Q214" s="43">
        <v>0</v>
      </c>
      <c r="R214" s="43"/>
      <c r="S214" s="43">
        <v>0</v>
      </c>
      <c r="T214" s="43"/>
      <c r="W214" s="33"/>
    </row>
    <row r="215" spans="1:23" ht="12.75">
      <c r="A215" s="1"/>
      <c r="B215" s="3"/>
      <c r="C215" s="3"/>
      <c r="D215" s="3"/>
      <c r="E215" s="3"/>
      <c r="F215" s="3"/>
      <c r="G215" s="3"/>
      <c r="H215" s="3"/>
      <c r="I215" s="26"/>
      <c r="J215" s="27" t="s">
        <v>199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W215" s="33"/>
    </row>
    <row r="216" spans="1:23" ht="12.75" customHeight="1">
      <c r="A216" s="40" t="s">
        <v>45</v>
      </c>
      <c r="B216" s="41" t="s">
        <v>43</v>
      </c>
      <c r="C216" s="41"/>
      <c r="D216" s="41"/>
      <c r="E216" s="41"/>
      <c r="F216" s="41"/>
      <c r="G216" s="41"/>
      <c r="H216" s="41"/>
      <c r="I216" s="40" t="s">
        <v>206</v>
      </c>
      <c r="J216" s="40"/>
      <c r="K216" s="42" t="s">
        <v>46</v>
      </c>
      <c r="L216" s="42"/>
      <c r="M216" s="39" t="s">
        <v>207</v>
      </c>
      <c r="N216" s="39"/>
      <c r="O216" s="39" t="s">
        <v>204</v>
      </c>
      <c r="P216" s="39"/>
      <c r="Q216" s="39" t="s">
        <v>205</v>
      </c>
      <c r="R216" s="39"/>
      <c r="S216" s="39" t="s">
        <v>222</v>
      </c>
      <c r="T216" s="39"/>
      <c r="W216" s="33"/>
    </row>
    <row r="217" spans="1:23" ht="12.75">
      <c r="A217" s="40"/>
      <c r="B217" s="41"/>
      <c r="C217" s="41"/>
      <c r="D217" s="41"/>
      <c r="E217" s="41"/>
      <c r="F217" s="41"/>
      <c r="G217" s="41"/>
      <c r="H217" s="41"/>
      <c r="I217" s="40"/>
      <c r="J217" s="40"/>
      <c r="K217" s="42"/>
      <c r="L217" s="42"/>
      <c r="M217" s="39"/>
      <c r="N217" s="39"/>
      <c r="O217" s="39"/>
      <c r="P217" s="39"/>
      <c r="Q217" s="39"/>
      <c r="R217" s="39"/>
      <c r="S217" s="39"/>
      <c r="T217" s="39"/>
      <c r="W217" s="33"/>
    </row>
    <row r="218" spans="1:23" ht="12.75">
      <c r="A218" s="40"/>
      <c r="B218" s="41"/>
      <c r="C218" s="41"/>
      <c r="D218" s="41"/>
      <c r="E218" s="41"/>
      <c r="F218" s="41"/>
      <c r="G218" s="41"/>
      <c r="H218" s="41"/>
      <c r="I218" s="40"/>
      <c r="J218" s="40"/>
      <c r="K218" s="42"/>
      <c r="L218" s="42"/>
      <c r="M218" s="39"/>
      <c r="N218" s="39"/>
      <c r="O218" s="39"/>
      <c r="P218" s="39"/>
      <c r="Q218" s="39"/>
      <c r="R218" s="39"/>
      <c r="S218" s="39"/>
      <c r="T218" s="39"/>
      <c r="W218" s="33"/>
    </row>
    <row r="219" spans="1:23" ht="12.75">
      <c r="A219" s="18" t="s">
        <v>92</v>
      </c>
      <c r="B219" s="37" t="s">
        <v>93</v>
      </c>
      <c r="C219" s="38"/>
      <c r="D219" s="38"/>
      <c r="E219" s="38"/>
      <c r="F219" s="38"/>
      <c r="G219" s="38"/>
      <c r="H219" s="38"/>
      <c r="I219" s="37" t="s">
        <v>95</v>
      </c>
      <c r="J219" s="38"/>
      <c r="K219" s="37" t="s">
        <v>96</v>
      </c>
      <c r="L219" s="38"/>
      <c r="M219" s="37" t="s">
        <v>97</v>
      </c>
      <c r="N219" s="38"/>
      <c r="O219" s="37" t="s">
        <v>98</v>
      </c>
      <c r="P219" s="38"/>
      <c r="Q219" s="37" t="s">
        <v>99</v>
      </c>
      <c r="R219" s="38"/>
      <c r="S219" s="37" t="s">
        <v>100</v>
      </c>
      <c r="T219" s="38"/>
      <c r="W219" s="33"/>
    </row>
    <row r="220" spans="1:23" ht="12.75">
      <c r="A220" s="20">
        <v>822000</v>
      </c>
      <c r="B220" s="55" t="s">
        <v>41</v>
      </c>
      <c r="C220" s="55"/>
      <c r="D220" s="55"/>
      <c r="E220" s="55"/>
      <c r="F220" s="55"/>
      <c r="G220" s="55"/>
      <c r="H220" s="55"/>
      <c r="I220" s="56">
        <v>0</v>
      </c>
      <c r="J220" s="56"/>
      <c r="K220" s="56">
        <f>SUM(K221)</f>
        <v>0</v>
      </c>
      <c r="L220" s="56"/>
      <c r="M220" s="56">
        <v>0</v>
      </c>
      <c r="N220" s="56"/>
      <c r="O220" s="56">
        <f>SUM(O221)</f>
        <v>0</v>
      </c>
      <c r="P220" s="56"/>
      <c r="Q220" s="56">
        <f>SUM(Q221)</f>
        <v>0</v>
      </c>
      <c r="R220" s="56"/>
      <c r="S220" s="56">
        <f>SUM(S221)</f>
        <v>0</v>
      </c>
      <c r="T220" s="56"/>
      <c r="W220" s="33"/>
    </row>
    <row r="221" spans="1:23" ht="12.75" customHeight="1">
      <c r="A221" s="28">
        <v>823000</v>
      </c>
      <c r="B221" s="77" t="s">
        <v>42</v>
      </c>
      <c r="C221" s="77"/>
      <c r="D221" s="77"/>
      <c r="E221" s="77"/>
      <c r="F221" s="77"/>
      <c r="G221" s="77"/>
      <c r="H221" s="77"/>
      <c r="I221" s="76">
        <f>SUM(I222,I223)</f>
        <v>400000</v>
      </c>
      <c r="J221" s="76"/>
      <c r="K221" s="76">
        <f>SUM(K222,K223)</f>
        <v>0</v>
      </c>
      <c r="L221" s="76"/>
      <c r="M221" s="76">
        <f>SUM(M222,M223)</f>
        <v>400000</v>
      </c>
      <c r="N221" s="76"/>
      <c r="O221" s="76">
        <f>SUM(O222,O223)</f>
        <v>0</v>
      </c>
      <c r="P221" s="76"/>
      <c r="Q221" s="76">
        <f>SUM(Q222,Q223)</f>
        <v>0</v>
      </c>
      <c r="R221" s="76"/>
      <c r="S221" s="76">
        <f>SUM(S222,S223)</f>
        <v>0</v>
      </c>
      <c r="T221" s="76"/>
      <c r="W221" s="33"/>
    </row>
    <row r="222" spans="1:23" ht="12.75">
      <c r="A222" s="24">
        <v>823332</v>
      </c>
      <c r="B222" s="78" t="s">
        <v>108</v>
      </c>
      <c r="C222" s="78"/>
      <c r="D222" s="78"/>
      <c r="E222" s="78"/>
      <c r="F222" s="78"/>
      <c r="G222" s="78"/>
      <c r="H222" s="78"/>
      <c r="I222" s="43">
        <v>0</v>
      </c>
      <c r="J222" s="43"/>
      <c r="K222" s="43">
        <v>0</v>
      </c>
      <c r="L222" s="43"/>
      <c r="M222" s="43">
        <v>0</v>
      </c>
      <c r="N222" s="43"/>
      <c r="O222" s="43">
        <v>0</v>
      </c>
      <c r="P222" s="43"/>
      <c r="Q222" s="43">
        <v>0</v>
      </c>
      <c r="R222" s="43"/>
      <c r="S222" s="43">
        <v>0</v>
      </c>
      <c r="T222" s="43"/>
      <c r="W222" s="33"/>
    </row>
    <row r="223" spans="1:23" ht="12.75">
      <c r="A223" s="22">
        <v>823411</v>
      </c>
      <c r="B223" s="61" t="s">
        <v>210</v>
      </c>
      <c r="C223" s="61"/>
      <c r="D223" s="61"/>
      <c r="E223" s="61"/>
      <c r="F223" s="61"/>
      <c r="G223" s="61"/>
      <c r="H223" s="61"/>
      <c r="I223" s="43">
        <v>400000</v>
      </c>
      <c r="J223" s="43"/>
      <c r="K223" s="45">
        <v>0</v>
      </c>
      <c r="L223" s="46"/>
      <c r="M223" s="45">
        <v>400000</v>
      </c>
      <c r="N223" s="46"/>
      <c r="O223" s="45">
        <v>0</v>
      </c>
      <c r="P223" s="46"/>
      <c r="Q223" s="45">
        <v>0</v>
      </c>
      <c r="R223" s="46"/>
      <c r="S223" s="45">
        <v>0</v>
      </c>
      <c r="T223" s="46"/>
      <c r="W223" s="33"/>
    </row>
    <row r="224" spans="1:23" ht="12.75">
      <c r="A224" s="25">
        <v>530000</v>
      </c>
      <c r="B224" s="63" t="s">
        <v>53</v>
      </c>
      <c r="C224" s="63"/>
      <c r="D224" s="63"/>
      <c r="E224" s="63"/>
      <c r="F224" s="63"/>
      <c r="G224" s="63"/>
      <c r="H224" s="63"/>
      <c r="I224" s="62">
        <f>SUM(I225)</f>
        <v>4600</v>
      </c>
      <c r="J224" s="62"/>
      <c r="K224" s="62">
        <f>SUM(K225)</f>
        <v>4600</v>
      </c>
      <c r="L224" s="62"/>
      <c r="M224" s="62">
        <f>SUM(M225)</f>
        <v>0</v>
      </c>
      <c r="N224" s="62"/>
      <c r="O224" s="62">
        <f>SUM(O225)</f>
        <v>0</v>
      </c>
      <c r="P224" s="62"/>
      <c r="Q224" s="62">
        <f>SUM(Q225)</f>
        <v>0</v>
      </c>
      <c r="R224" s="62"/>
      <c r="S224" s="62">
        <f>SUM(S225)</f>
        <v>0</v>
      </c>
      <c r="T224" s="62"/>
      <c r="W224" s="33"/>
    </row>
    <row r="225" spans="1:23" ht="12.75">
      <c r="A225" s="20">
        <v>531100</v>
      </c>
      <c r="B225" s="55" t="s">
        <v>54</v>
      </c>
      <c r="C225" s="55"/>
      <c r="D225" s="55"/>
      <c r="E225" s="55"/>
      <c r="F225" s="55"/>
      <c r="G225" s="55"/>
      <c r="H225" s="55"/>
      <c r="I225" s="56">
        <f>SUM(I226)</f>
        <v>4600</v>
      </c>
      <c r="J225" s="56"/>
      <c r="K225" s="56">
        <f>SUM(K226)</f>
        <v>4600</v>
      </c>
      <c r="L225" s="56"/>
      <c r="M225" s="56">
        <f>SUM(M226)</f>
        <v>0</v>
      </c>
      <c r="N225" s="56"/>
      <c r="O225" s="56">
        <f>SUM(O226)</f>
        <v>0</v>
      </c>
      <c r="P225" s="56"/>
      <c r="Q225" s="56">
        <f>SUM(Q226)</f>
        <v>0</v>
      </c>
      <c r="R225" s="56"/>
      <c r="S225" s="56">
        <f>SUM(S226)</f>
        <v>0</v>
      </c>
      <c r="T225" s="56"/>
      <c r="W225" s="33"/>
    </row>
    <row r="226" spans="1:23" ht="12.75">
      <c r="A226" s="21">
        <v>531121</v>
      </c>
      <c r="B226" s="61" t="s">
        <v>55</v>
      </c>
      <c r="C226" s="61"/>
      <c r="D226" s="61"/>
      <c r="E226" s="61"/>
      <c r="F226" s="61"/>
      <c r="G226" s="61"/>
      <c r="H226" s="61"/>
      <c r="I226" s="43">
        <v>4600</v>
      </c>
      <c r="J226" s="43"/>
      <c r="K226" s="43">
        <v>4600</v>
      </c>
      <c r="L226" s="43"/>
      <c r="M226" s="43">
        <v>0</v>
      </c>
      <c r="N226" s="43"/>
      <c r="O226" s="43">
        <v>0</v>
      </c>
      <c r="P226" s="43"/>
      <c r="Q226" s="43">
        <v>0</v>
      </c>
      <c r="R226" s="43"/>
      <c r="S226" s="43">
        <v>0</v>
      </c>
      <c r="T226" s="43"/>
      <c r="W226" s="33"/>
    </row>
    <row r="227" spans="1:24" ht="12.75">
      <c r="A227" s="79" t="s">
        <v>56</v>
      </c>
      <c r="B227" s="79"/>
      <c r="C227" s="79"/>
      <c r="D227" s="79"/>
      <c r="E227" s="79"/>
      <c r="F227" s="79"/>
      <c r="G227" s="79"/>
      <c r="H227" s="79"/>
      <c r="I227" s="62">
        <f>SUM(I8,I22,I28,I134,I199,I205,I207,I224)</f>
        <v>3028000</v>
      </c>
      <c r="J227" s="62"/>
      <c r="K227" s="62">
        <f>SUM(K8,K22,K28,K134,K199,K207,K224)</f>
        <v>483744</v>
      </c>
      <c r="L227" s="62"/>
      <c r="M227" s="62">
        <f>SUM(M8,M22,M28,M134,M199,M221:M221,M205,M207,M224)</f>
        <v>1519069</v>
      </c>
      <c r="N227" s="62"/>
      <c r="O227" s="62">
        <f>SUM(O8,O22,O28,O134,O199,O207,O224)</f>
        <v>753072</v>
      </c>
      <c r="P227" s="62"/>
      <c r="Q227" s="62">
        <f>SUM(Q8,Q22,Q28,Q134,Q199,Q207,Q224)</f>
        <v>247700</v>
      </c>
      <c r="R227" s="62"/>
      <c r="S227" s="62">
        <f>SUM(S8,S22,S28,S134,S199,S207,S224)</f>
        <v>24415</v>
      </c>
      <c r="T227" s="62"/>
      <c r="W227" s="35"/>
      <c r="X227" s="14"/>
    </row>
    <row r="228" spans="1:23" ht="12.75">
      <c r="A228" s="38" t="s">
        <v>57</v>
      </c>
      <c r="B228" s="38"/>
      <c r="C228" s="38"/>
      <c r="D228" s="38"/>
      <c r="E228" s="38"/>
      <c r="F228" s="38"/>
      <c r="G228" s="38"/>
      <c r="H228" s="38"/>
      <c r="I228" s="38">
        <f>SUM(K228:T228)</f>
        <v>62</v>
      </c>
      <c r="J228" s="38"/>
      <c r="K228" s="38">
        <v>14</v>
      </c>
      <c r="L228" s="38"/>
      <c r="M228" s="38">
        <v>19</v>
      </c>
      <c r="N228" s="38"/>
      <c r="O228" s="38">
        <v>17</v>
      </c>
      <c r="P228" s="38"/>
      <c r="Q228" s="38">
        <v>12</v>
      </c>
      <c r="R228" s="38"/>
      <c r="S228" s="38">
        <v>0</v>
      </c>
      <c r="T228" s="38"/>
      <c r="W228" s="33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81" t="s">
        <v>84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2" spans="1:20" ht="12.75" customHeight="1">
      <c r="A232" s="82" t="s">
        <v>85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</row>
    <row r="233" spans="1:20" ht="12.75" customHeight="1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</row>
    <row r="235" spans="1:20" ht="12.75">
      <c r="A235" s="81" t="s">
        <v>86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</row>
    <row r="237" spans="1:20" ht="12.75">
      <c r="A237" s="81" t="s">
        <v>87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</row>
    <row r="239" spans="1:20" ht="12.75">
      <c r="A239" s="83" t="s">
        <v>221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</row>
    <row r="240" spans="1:20" ht="12.75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</row>
    <row r="241" ht="12.75" customHeight="1"/>
    <row r="243" ht="12.75" customHeight="1"/>
    <row r="245" spans="1:20" ht="12.75" customHeight="1">
      <c r="A245" s="29"/>
      <c r="B245" s="29"/>
      <c r="C245" s="29"/>
      <c r="D245" s="29"/>
      <c r="E245" s="29"/>
      <c r="F245" s="29"/>
      <c r="G245" s="29"/>
      <c r="H245" s="29"/>
      <c r="N245" s="81" t="s">
        <v>88</v>
      </c>
      <c r="O245" s="81"/>
      <c r="P245" s="81"/>
      <c r="Q245" s="81"/>
      <c r="R245" s="81"/>
      <c r="S245" s="81"/>
      <c r="T245" s="81"/>
    </row>
    <row r="247" spans="1:20" ht="12.75" customHeight="1">
      <c r="A247" s="29"/>
      <c r="B247" s="29"/>
      <c r="C247" s="29"/>
      <c r="D247" s="29"/>
      <c r="E247" s="29"/>
      <c r="F247" s="29"/>
      <c r="G247" s="29"/>
      <c r="H247" s="29"/>
      <c r="N247" s="81" t="s">
        <v>89</v>
      </c>
      <c r="O247" s="81"/>
      <c r="P247" s="81"/>
      <c r="Q247" s="81"/>
      <c r="R247" s="81"/>
      <c r="S247" s="81"/>
      <c r="T247" s="81"/>
    </row>
    <row r="255" ht="12.75" customHeight="1"/>
    <row r="256" ht="12.75" customHeight="1"/>
    <row r="258" ht="12.75" customHeight="1">
      <c r="J258" s="16" t="s">
        <v>200</v>
      </c>
    </row>
    <row r="260" ht="12.75" customHeight="1"/>
    <row r="262" spans="1:10" ht="12.75">
      <c r="A262" s="15"/>
      <c r="J262" s="16"/>
    </row>
    <row r="264" ht="14.25" customHeight="1"/>
    <row r="265" ht="12" customHeight="1"/>
    <row r="267" ht="15" customHeight="1"/>
    <row r="269" ht="12.75" customHeight="1"/>
    <row r="271" ht="15" customHeight="1"/>
    <row r="272" ht="12.75" customHeight="1"/>
    <row r="273" ht="12.75" customHeight="1"/>
    <row r="275" ht="12.75" customHeight="1"/>
    <row r="277" ht="12.75" customHeight="1"/>
    <row r="279" ht="12.75" customHeight="1"/>
    <row r="281" ht="12.75" customHeight="1"/>
    <row r="283" ht="12.75" customHeight="1"/>
    <row r="285" ht="12.75" customHeight="1"/>
    <row r="286" ht="12.75" customHeight="1"/>
    <row r="287" ht="12.75" customHeight="1"/>
    <row r="291" ht="12.75" customHeight="1"/>
    <row r="342" ht="12.75" customHeight="1"/>
    <row r="344" ht="12.75" customHeight="1"/>
    <row r="363" ht="14.25" customHeight="1"/>
    <row r="369" ht="12.75" customHeight="1"/>
    <row r="370" ht="12.75" customHeight="1"/>
    <row r="371" ht="12.75" customHeight="1"/>
    <row r="373" ht="12.75" customHeight="1"/>
    <row r="397" ht="12.75" customHeight="1"/>
    <row r="400" ht="12.75" customHeight="1"/>
    <row r="403" ht="12.75" customHeight="1"/>
    <row r="404" ht="12.75" customHeight="1"/>
    <row r="406" ht="12.75" customHeight="1"/>
  </sheetData>
  <sheetProtection/>
  <mergeCells count="1447">
    <mergeCell ref="S122:T122"/>
    <mergeCell ref="Q122:R122"/>
    <mergeCell ref="O124:P124"/>
    <mergeCell ref="Q123:R123"/>
    <mergeCell ref="Q124:R124"/>
    <mergeCell ref="S123:T123"/>
    <mergeCell ref="S124:T124"/>
    <mergeCell ref="B124:H124"/>
    <mergeCell ref="I124:J124"/>
    <mergeCell ref="K123:L123"/>
    <mergeCell ref="K124:L124"/>
    <mergeCell ref="K122:L122"/>
    <mergeCell ref="M122:N122"/>
    <mergeCell ref="O122:P122"/>
    <mergeCell ref="B123:H123"/>
    <mergeCell ref="I123:J123"/>
    <mergeCell ref="S223:T223"/>
    <mergeCell ref="B223:H223"/>
    <mergeCell ref="I223:J223"/>
    <mergeCell ref="K223:L223"/>
    <mergeCell ref="M223:N223"/>
    <mergeCell ref="O223:P223"/>
    <mergeCell ref="Q223:R223"/>
    <mergeCell ref="O186:P186"/>
    <mergeCell ref="Q186:R186"/>
    <mergeCell ref="S186:T186"/>
    <mergeCell ref="B109:H109"/>
    <mergeCell ref="I109:J109"/>
    <mergeCell ref="M123:N123"/>
    <mergeCell ref="M124:N124"/>
    <mergeCell ref="O123:P123"/>
    <mergeCell ref="B122:H122"/>
    <mergeCell ref="I122:J122"/>
    <mergeCell ref="A3:T3"/>
    <mergeCell ref="A2:T2"/>
    <mergeCell ref="O108:P108"/>
    <mergeCell ref="Q108:R108"/>
    <mergeCell ref="S108:T108"/>
    <mergeCell ref="B108:H108"/>
    <mergeCell ref="S107:T107"/>
    <mergeCell ref="I108:J108"/>
    <mergeCell ref="K108:L108"/>
    <mergeCell ref="M108:N108"/>
    <mergeCell ref="K109:L109"/>
    <mergeCell ref="M109:N109"/>
    <mergeCell ref="O109:P109"/>
    <mergeCell ref="Q109:R109"/>
    <mergeCell ref="A1:T1"/>
    <mergeCell ref="S205:T205"/>
    <mergeCell ref="S206:T206"/>
    <mergeCell ref="O205:P205"/>
    <mergeCell ref="O206:P206"/>
    <mergeCell ref="Q206:R206"/>
    <mergeCell ref="Q205:R205"/>
    <mergeCell ref="K205:L205"/>
    <mergeCell ref="K206:L206"/>
    <mergeCell ref="K153:L153"/>
    <mergeCell ref="N245:T245"/>
    <mergeCell ref="N247:T247"/>
    <mergeCell ref="A230:T230"/>
    <mergeCell ref="A235:T235"/>
    <mergeCell ref="A237:T237"/>
    <mergeCell ref="A232:T233"/>
    <mergeCell ref="A239:T240"/>
    <mergeCell ref="M153:N153"/>
    <mergeCell ref="M205:N205"/>
    <mergeCell ref="M206:N206"/>
    <mergeCell ref="K186:L186"/>
    <mergeCell ref="M186:N186"/>
    <mergeCell ref="M168:N169"/>
    <mergeCell ref="M173:N175"/>
    <mergeCell ref="M176:N176"/>
    <mergeCell ref="M164:N165"/>
    <mergeCell ref="K178:L178"/>
    <mergeCell ref="S153:T153"/>
    <mergeCell ref="A168:A169"/>
    <mergeCell ref="B168:H169"/>
    <mergeCell ref="I168:J169"/>
    <mergeCell ref="K168:L169"/>
    <mergeCell ref="O153:P153"/>
    <mergeCell ref="Q153:R153"/>
    <mergeCell ref="B153:H153"/>
    <mergeCell ref="I153:J153"/>
    <mergeCell ref="O168:P169"/>
    <mergeCell ref="S147:T147"/>
    <mergeCell ref="B147:H147"/>
    <mergeCell ref="I147:J147"/>
    <mergeCell ref="K147:L147"/>
    <mergeCell ref="M147:N147"/>
    <mergeCell ref="Q168:R169"/>
    <mergeCell ref="S168:T169"/>
    <mergeCell ref="O147:P147"/>
    <mergeCell ref="Q147:R147"/>
    <mergeCell ref="O167:P167"/>
    <mergeCell ref="Q167:R167"/>
    <mergeCell ref="S167:T167"/>
    <mergeCell ref="O166:P166"/>
    <mergeCell ref="Q166:R166"/>
    <mergeCell ref="S166:T166"/>
    <mergeCell ref="O181:P181"/>
    <mergeCell ref="Q181:R181"/>
    <mergeCell ref="O173:P175"/>
    <mergeCell ref="Q173:R175"/>
    <mergeCell ref="S173:T175"/>
    <mergeCell ref="O177:P177"/>
    <mergeCell ref="Q177:R177"/>
    <mergeCell ref="O176:P176"/>
    <mergeCell ref="Q176:R176"/>
    <mergeCell ref="S176:T176"/>
    <mergeCell ref="S177:T177"/>
    <mergeCell ref="S227:T227"/>
    <mergeCell ref="A227:H227"/>
    <mergeCell ref="I227:J227"/>
    <mergeCell ref="S181:T181"/>
    <mergeCell ref="B181:H181"/>
    <mergeCell ref="I181:J181"/>
    <mergeCell ref="K181:L181"/>
    <mergeCell ref="M181:N181"/>
    <mergeCell ref="B186:H186"/>
    <mergeCell ref="I186:J186"/>
    <mergeCell ref="S228:T228"/>
    <mergeCell ref="A228:H228"/>
    <mergeCell ref="I228:J228"/>
    <mergeCell ref="K228:L228"/>
    <mergeCell ref="M228:N228"/>
    <mergeCell ref="O228:P228"/>
    <mergeCell ref="Q228:R228"/>
    <mergeCell ref="S226:T226"/>
    <mergeCell ref="B226:H226"/>
    <mergeCell ref="I226:J226"/>
    <mergeCell ref="K226:L226"/>
    <mergeCell ref="M226:N226"/>
    <mergeCell ref="K227:L227"/>
    <mergeCell ref="M227:N227"/>
    <mergeCell ref="O226:P226"/>
    <mergeCell ref="Q226:R226"/>
    <mergeCell ref="O227:P227"/>
    <mergeCell ref="Q227:R227"/>
    <mergeCell ref="O225:P225"/>
    <mergeCell ref="Q225:R225"/>
    <mergeCell ref="S225:T225"/>
    <mergeCell ref="B225:H225"/>
    <mergeCell ref="I225:J225"/>
    <mergeCell ref="K225:L225"/>
    <mergeCell ref="M225:N225"/>
    <mergeCell ref="O224:P224"/>
    <mergeCell ref="Q224:R224"/>
    <mergeCell ref="S224:T224"/>
    <mergeCell ref="B224:H224"/>
    <mergeCell ref="I224:J224"/>
    <mergeCell ref="K224:L224"/>
    <mergeCell ref="M224:N224"/>
    <mergeCell ref="O222:P222"/>
    <mergeCell ref="Q222:R222"/>
    <mergeCell ref="S222:T222"/>
    <mergeCell ref="B222:H222"/>
    <mergeCell ref="I222:J222"/>
    <mergeCell ref="K222:L222"/>
    <mergeCell ref="M222:N222"/>
    <mergeCell ref="O221:P221"/>
    <mergeCell ref="Q221:R221"/>
    <mergeCell ref="S221:T221"/>
    <mergeCell ref="B221:H221"/>
    <mergeCell ref="I221:J221"/>
    <mergeCell ref="K221:L221"/>
    <mergeCell ref="M221:N221"/>
    <mergeCell ref="O220:P220"/>
    <mergeCell ref="Q220:R220"/>
    <mergeCell ref="S220:T220"/>
    <mergeCell ref="B220:H220"/>
    <mergeCell ref="I220:J220"/>
    <mergeCell ref="K220:L220"/>
    <mergeCell ref="M220:N220"/>
    <mergeCell ref="O214:P214"/>
    <mergeCell ref="Q214:R214"/>
    <mergeCell ref="S214:T214"/>
    <mergeCell ref="B214:H214"/>
    <mergeCell ref="I214:J214"/>
    <mergeCell ref="K214:L214"/>
    <mergeCell ref="M214:N214"/>
    <mergeCell ref="O213:P213"/>
    <mergeCell ref="Q213:R213"/>
    <mergeCell ref="S213:T213"/>
    <mergeCell ref="B213:H213"/>
    <mergeCell ref="I213:J213"/>
    <mergeCell ref="K213:L213"/>
    <mergeCell ref="M213:N213"/>
    <mergeCell ref="O212:P212"/>
    <mergeCell ref="Q212:R212"/>
    <mergeCell ref="S212:T212"/>
    <mergeCell ref="B212:H212"/>
    <mergeCell ref="I212:J212"/>
    <mergeCell ref="K212:L212"/>
    <mergeCell ref="M212:N212"/>
    <mergeCell ref="O211:P211"/>
    <mergeCell ref="Q211:R211"/>
    <mergeCell ref="S211:T211"/>
    <mergeCell ref="B211:H211"/>
    <mergeCell ref="I211:J211"/>
    <mergeCell ref="K211:L211"/>
    <mergeCell ref="M211:N211"/>
    <mergeCell ref="O210:P210"/>
    <mergeCell ref="Q210:R210"/>
    <mergeCell ref="S210:T210"/>
    <mergeCell ref="B210:H210"/>
    <mergeCell ref="I210:J210"/>
    <mergeCell ref="K210:L210"/>
    <mergeCell ref="M210:N210"/>
    <mergeCell ref="O209:P209"/>
    <mergeCell ref="Q209:R209"/>
    <mergeCell ref="S209:T209"/>
    <mergeCell ref="B209:H209"/>
    <mergeCell ref="I209:J209"/>
    <mergeCell ref="K209:L209"/>
    <mergeCell ref="M209:N209"/>
    <mergeCell ref="O208:P208"/>
    <mergeCell ref="Q208:R208"/>
    <mergeCell ref="S208:T208"/>
    <mergeCell ref="B208:H208"/>
    <mergeCell ref="I208:J208"/>
    <mergeCell ref="K208:L208"/>
    <mergeCell ref="M208:N208"/>
    <mergeCell ref="O207:P207"/>
    <mergeCell ref="Q207:R207"/>
    <mergeCell ref="S207:T207"/>
    <mergeCell ref="B207:H207"/>
    <mergeCell ref="I207:J207"/>
    <mergeCell ref="K207:L207"/>
    <mergeCell ref="M207:N207"/>
    <mergeCell ref="O204:P204"/>
    <mergeCell ref="Q204:R204"/>
    <mergeCell ref="S204:T204"/>
    <mergeCell ref="B204:H204"/>
    <mergeCell ref="I204:J204"/>
    <mergeCell ref="K204:L204"/>
    <mergeCell ref="M204:N204"/>
    <mergeCell ref="O203:P203"/>
    <mergeCell ref="Q203:R203"/>
    <mergeCell ref="S203:T203"/>
    <mergeCell ref="B203:H203"/>
    <mergeCell ref="I203:J203"/>
    <mergeCell ref="K203:L203"/>
    <mergeCell ref="M203:N203"/>
    <mergeCell ref="O202:P202"/>
    <mergeCell ref="Q202:R202"/>
    <mergeCell ref="S202:T202"/>
    <mergeCell ref="B202:H202"/>
    <mergeCell ref="I202:J202"/>
    <mergeCell ref="K202:L202"/>
    <mergeCell ref="M202:N202"/>
    <mergeCell ref="O201:P201"/>
    <mergeCell ref="Q201:R201"/>
    <mergeCell ref="S201:T201"/>
    <mergeCell ref="B201:H201"/>
    <mergeCell ref="I201:J201"/>
    <mergeCell ref="K201:L201"/>
    <mergeCell ref="M201:N201"/>
    <mergeCell ref="O200:P200"/>
    <mergeCell ref="Q200:R200"/>
    <mergeCell ref="S200:T200"/>
    <mergeCell ref="B200:H200"/>
    <mergeCell ref="I200:J200"/>
    <mergeCell ref="K200:L200"/>
    <mergeCell ref="M200:N200"/>
    <mergeCell ref="O199:P199"/>
    <mergeCell ref="Q199:R199"/>
    <mergeCell ref="S199:T199"/>
    <mergeCell ref="B199:H199"/>
    <mergeCell ref="I199:J199"/>
    <mergeCell ref="K199:L199"/>
    <mergeCell ref="M199:N199"/>
    <mergeCell ref="O198:P198"/>
    <mergeCell ref="Q198:R198"/>
    <mergeCell ref="S198:T198"/>
    <mergeCell ref="B198:H198"/>
    <mergeCell ref="I198:J198"/>
    <mergeCell ref="K198:L198"/>
    <mergeCell ref="M198:N198"/>
    <mergeCell ref="O197:P197"/>
    <mergeCell ref="Q197:R197"/>
    <mergeCell ref="S197:T197"/>
    <mergeCell ref="B197:H197"/>
    <mergeCell ref="I197:J197"/>
    <mergeCell ref="K197:L197"/>
    <mergeCell ref="M197:N197"/>
    <mergeCell ref="O196:P196"/>
    <mergeCell ref="Q196:R196"/>
    <mergeCell ref="S196:T196"/>
    <mergeCell ref="B196:H196"/>
    <mergeCell ref="I196:J196"/>
    <mergeCell ref="K196:L196"/>
    <mergeCell ref="M196:N196"/>
    <mergeCell ref="O195:P195"/>
    <mergeCell ref="Q195:R195"/>
    <mergeCell ref="S195:T195"/>
    <mergeCell ref="B195:H195"/>
    <mergeCell ref="I195:J195"/>
    <mergeCell ref="K195:L195"/>
    <mergeCell ref="M195:N195"/>
    <mergeCell ref="O194:P194"/>
    <mergeCell ref="Q194:R194"/>
    <mergeCell ref="S194:T194"/>
    <mergeCell ref="B194:H194"/>
    <mergeCell ref="I194:J194"/>
    <mergeCell ref="K194:L194"/>
    <mergeCell ref="M194:N194"/>
    <mergeCell ref="O191:P191"/>
    <mergeCell ref="Q191:R191"/>
    <mergeCell ref="S191:T191"/>
    <mergeCell ref="B191:H191"/>
    <mergeCell ref="I191:J191"/>
    <mergeCell ref="K191:L191"/>
    <mergeCell ref="M191:N191"/>
    <mergeCell ref="O190:P190"/>
    <mergeCell ref="Q190:R190"/>
    <mergeCell ref="S190:T190"/>
    <mergeCell ref="B190:H190"/>
    <mergeCell ref="I190:J190"/>
    <mergeCell ref="K190:L190"/>
    <mergeCell ref="M190:N190"/>
    <mergeCell ref="O189:P189"/>
    <mergeCell ref="Q189:R189"/>
    <mergeCell ref="S189:T189"/>
    <mergeCell ref="B189:H189"/>
    <mergeCell ref="I189:J189"/>
    <mergeCell ref="K189:L189"/>
    <mergeCell ref="M189:N189"/>
    <mergeCell ref="O188:P188"/>
    <mergeCell ref="Q188:R188"/>
    <mergeCell ref="S188:T188"/>
    <mergeCell ref="B188:H188"/>
    <mergeCell ref="I188:J188"/>
    <mergeCell ref="K188:L188"/>
    <mergeCell ref="M188:N188"/>
    <mergeCell ref="O187:P187"/>
    <mergeCell ref="Q187:R187"/>
    <mergeCell ref="S187:T187"/>
    <mergeCell ref="B187:H187"/>
    <mergeCell ref="I187:J187"/>
    <mergeCell ref="K187:L187"/>
    <mergeCell ref="M187:N187"/>
    <mergeCell ref="O185:P185"/>
    <mergeCell ref="Q185:R185"/>
    <mergeCell ref="S185:T185"/>
    <mergeCell ref="B185:H185"/>
    <mergeCell ref="I185:J185"/>
    <mergeCell ref="K185:L185"/>
    <mergeCell ref="M185:N185"/>
    <mergeCell ref="Q184:R184"/>
    <mergeCell ref="S184:T184"/>
    <mergeCell ref="B184:H184"/>
    <mergeCell ref="I184:J184"/>
    <mergeCell ref="K184:L184"/>
    <mergeCell ref="M184:N184"/>
    <mergeCell ref="B176:H176"/>
    <mergeCell ref="I176:J176"/>
    <mergeCell ref="K176:L176"/>
    <mergeCell ref="O183:P183"/>
    <mergeCell ref="B183:H183"/>
    <mergeCell ref="I183:J183"/>
    <mergeCell ref="K183:L183"/>
    <mergeCell ref="M183:N183"/>
    <mergeCell ref="B178:H178"/>
    <mergeCell ref="I178:J178"/>
    <mergeCell ref="A173:A175"/>
    <mergeCell ref="B173:H175"/>
    <mergeCell ref="I173:J175"/>
    <mergeCell ref="K173:L175"/>
    <mergeCell ref="O171:P171"/>
    <mergeCell ref="Q171:R171"/>
    <mergeCell ref="S171:T171"/>
    <mergeCell ref="B171:H171"/>
    <mergeCell ref="I171:J171"/>
    <mergeCell ref="K171:L171"/>
    <mergeCell ref="M171:N171"/>
    <mergeCell ref="O170:P170"/>
    <mergeCell ref="Q170:R170"/>
    <mergeCell ref="S170:T170"/>
    <mergeCell ref="B170:H170"/>
    <mergeCell ref="I170:J170"/>
    <mergeCell ref="K170:L170"/>
    <mergeCell ref="M170:N170"/>
    <mergeCell ref="B167:H167"/>
    <mergeCell ref="I167:J167"/>
    <mergeCell ref="K167:L167"/>
    <mergeCell ref="M167:N167"/>
    <mergeCell ref="B166:H166"/>
    <mergeCell ref="I166:J166"/>
    <mergeCell ref="K166:L166"/>
    <mergeCell ref="M166:N166"/>
    <mergeCell ref="O164:P165"/>
    <mergeCell ref="Q164:R165"/>
    <mergeCell ref="S164:T165"/>
    <mergeCell ref="A164:A165"/>
    <mergeCell ref="B164:H165"/>
    <mergeCell ref="I164:J165"/>
    <mergeCell ref="K164:L165"/>
    <mergeCell ref="O163:P163"/>
    <mergeCell ref="Q163:R163"/>
    <mergeCell ref="S163:T163"/>
    <mergeCell ref="B163:H163"/>
    <mergeCell ref="I163:J163"/>
    <mergeCell ref="K163:L163"/>
    <mergeCell ref="M163:N163"/>
    <mergeCell ref="O162:P162"/>
    <mergeCell ref="Q162:R162"/>
    <mergeCell ref="S162:T162"/>
    <mergeCell ref="B162:H162"/>
    <mergeCell ref="I162:J162"/>
    <mergeCell ref="K162:L162"/>
    <mergeCell ref="M162:N162"/>
    <mergeCell ref="O161:P161"/>
    <mergeCell ref="Q161:R161"/>
    <mergeCell ref="S161:T161"/>
    <mergeCell ref="B161:H161"/>
    <mergeCell ref="I161:J161"/>
    <mergeCell ref="K161:L161"/>
    <mergeCell ref="M161:N161"/>
    <mergeCell ref="O160:P160"/>
    <mergeCell ref="Q160:R160"/>
    <mergeCell ref="S160:T160"/>
    <mergeCell ref="B160:H160"/>
    <mergeCell ref="I160:J160"/>
    <mergeCell ref="K160:L160"/>
    <mergeCell ref="M160:N160"/>
    <mergeCell ref="O159:P159"/>
    <mergeCell ref="Q159:R159"/>
    <mergeCell ref="S159:T159"/>
    <mergeCell ref="B159:H159"/>
    <mergeCell ref="I159:J159"/>
    <mergeCell ref="K159:L159"/>
    <mergeCell ref="M159:N159"/>
    <mergeCell ref="O157:P157"/>
    <mergeCell ref="Q157:R157"/>
    <mergeCell ref="S157:T157"/>
    <mergeCell ref="B157:H157"/>
    <mergeCell ref="I157:J157"/>
    <mergeCell ref="K157:L157"/>
    <mergeCell ref="M157:N157"/>
    <mergeCell ref="O156:P156"/>
    <mergeCell ref="Q156:R156"/>
    <mergeCell ref="S156:T156"/>
    <mergeCell ref="B156:H156"/>
    <mergeCell ref="I156:J156"/>
    <mergeCell ref="K156:L156"/>
    <mergeCell ref="M156:N156"/>
    <mergeCell ref="O155:P155"/>
    <mergeCell ref="Q155:R155"/>
    <mergeCell ref="S155:T155"/>
    <mergeCell ref="B155:H155"/>
    <mergeCell ref="I155:J155"/>
    <mergeCell ref="K155:L155"/>
    <mergeCell ref="M155:N155"/>
    <mergeCell ref="O154:P154"/>
    <mergeCell ref="Q154:R154"/>
    <mergeCell ref="S154:T154"/>
    <mergeCell ref="B154:H154"/>
    <mergeCell ref="I154:J154"/>
    <mergeCell ref="K154:L154"/>
    <mergeCell ref="M154:N154"/>
    <mergeCell ref="O152:P152"/>
    <mergeCell ref="Q152:R152"/>
    <mergeCell ref="S152:T152"/>
    <mergeCell ref="B152:H152"/>
    <mergeCell ref="I152:J152"/>
    <mergeCell ref="K152:L152"/>
    <mergeCell ref="M152:N152"/>
    <mergeCell ref="O151:P151"/>
    <mergeCell ref="Q151:R151"/>
    <mergeCell ref="S151:T151"/>
    <mergeCell ref="B151:H151"/>
    <mergeCell ref="I151:J151"/>
    <mergeCell ref="K151:L151"/>
    <mergeCell ref="M151:N151"/>
    <mergeCell ref="O150:P150"/>
    <mergeCell ref="Q150:R150"/>
    <mergeCell ref="S150:T150"/>
    <mergeCell ref="B150:H150"/>
    <mergeCell ref="I150:J150"/>
    <mergeCell ref="K150:L150"/>
    <mergeCell ref="M150:N150"/>
    <mergeCell ref="O149:P149"/>
    <mergeCell ref="Q149:R149"/>
    <mergeCell ref="S149:T149"/>
    <mergeCell ref="B149:H149"/>
    <mergeCell ref="I149:J149"/>
    <mergeCell ref="K149:L149"/>
    <mergeCell ref="M149:N149"/>
    <mergeCell ref="O148:P148"/>
    <mergeCell ref="Q148:R148"/>
    <mergeCell ref="S148:T148"/>
    <mergeCell ref="B148:H148"/>
    <mergeCell ref="I148:J148"/>
    <mergeCell ref="K148:L148"/>
    <mergeCell ref="M148:N148"/>
    <mergeCell ref="O146:P146"/>
    <mergeCell ref="Q146:R146"/>
    <mergeCell ref="S146:T146"/>
    <mergeCell ref="B146:H146"/>
    <mergeCell ref="I146:J146"/>
    <mergeCell ref="K146:L146"/>
    <mergeCell ref="M146:N146"/>
    <mergeCell ref="O145:P145"/>
    <mergeCell ref="Q145:R145"/>
    <mergeCell ref="S145:T145"/>
    <mergeCell ref="B145:H145"/>
    <mergeCell ref="I145:J145"/>
    <mergeCell ref="K145:L145"/>
    <mergeCell ref="M145:N145"/>
    <mergeCell ref="O144:P144"/>
    <mergeCell ref="Q144:R144"/>
    <mergeCell ref="S144:T144"/>
    <mergeCell ref="B144:H144"/>
    <mergeCell ref="I144:J144"/>
    <mergeCell ref="K144:L144"/>
    <mergeCell ref="M144:N144"/>
    <mergeCell ref="O143:P143"/>
    <mergeCell ref="Q143:R143"/>
    <mergeCell ref="S143:T143"/>
    <mergeCell ref="B143:H143"/>
    <mergeCell ref="I143:J143"/>
    <mergeCell ref="K143:L143"/>
    <mergeCell ref="M143:N143"/>
    <mergeCell ref="O142:P142"/>
    <mergeCell ref="Q142:R142"/>
    <mergeCell ref="S142:T142"/>
    <mergeCell ref="B142:H142"/>
    <mergeCell ref="I142:J142"/>
    <mergeCell ref="K142:L142"/>
    <mergeCell ref="M142:N142"/>
    <mergeCell ref="O141:P141"/>
    <mergeCell ref="Q141:R141"/>
    <mergeCell ref="S141:T141"/>
    <mergeCell ref="B141:H141"/>
    <mergeCell ref="I141:J141"/>
    <mergeCell ref="K141:L141"/>
    <mergeCell ref="M141:N141"/>
    <mergeCell ref="O140:P140"/>
    <mergeCell ref="Q140:R140"/>
    <mergeCell ref="S140:T140"/>
    <mergeCell ref="B140:H140"/>
    <mergeCell ref="I140:J140"/>
    <mergeCell ref="K140:L140"/>
    <mergeCell ref="M140:N140"/>
    <mergeCell ref="O139:P139"/>
    <mergeCell ref="Q139:R139"/>
    <mergeCell ref="S139:T139"/>
    <mergeCell ref="B139:H139"/>
    <mergeCell ref="I139:J139"/>
    <mergeCell ref="K139:L139"/>
    <mergeCell ref="M139:N139"/>
    <mergeCell ref="O138:P138"/>
    <mergeCell ref="Q138:R138"/>
    <mergeCell ref="S138:T138"/>
    <mergeCell ref="B138:H138"/>
    <mergeCell ref="I138:J138"/>
    <mergeCell ref="K138:L138"/>
    <mergeCell ref="M138:N138"/>
    <mergeCell ref="O137:P137"/>
    <mergeCell ref="Q137:R137"/>
    <mergeCell ref="S137:T137"/>
    <mergeCell ref="B137:H137"/>
    <mergeCell ref="I137:J137"/>
    <mergeCell ref="K137:L137"/>
    <mergeCell ref="M137:N137"/>
    <mergeCell ref="O136:P136"/>
    <mergeCell ref="Q136:R136"/>
    <mergeCell ref="S136:T136"/>
    <mergeCell ref="B136:H136"/>
    <mergeCell ref="I136:J136"/>
    <mergeCell ref="K136:L136"/>
    <mergeCell ref="M136:N136"/>
    <mergeCell ref="O135:P135"/>
    <mergeCell ref="Q135:R135"/>
    <mergeCell ref="S135:T135"/>
    <mergeCell ref="B135:H135"/>
    <mergeCell ref="I135:J135"/>
    <mergeCell ref="K135:L135"/>
    <mergeCell ref="M135:N135"/>
    <mergeCell ref="S134:T134"/>
    <mergeCell ref="B134:H134"/>
    <mergeCell ref="I134:J134"/>
    <mergeCell ref="K134:L134"/>
    <mergeCell ref="M134:N134"/>
    <mergeCell ref="K127:L127"/>
    <mergeCell ref="M127:N127"/>
    <mergeCell ref="O134:P134"/>
    <mergeCell ref="Q134:R134"/>
    <mergeCell ref="O127:P127"/>
    <mergeCell ref="Q127:R127"/>
    <mergeCell ref="O133:P133"/>
    <mergeCell ref="Q133:R133"/>
    <mergeCell ref="M125:N126"/>
    <mergeCell ref="O125:P126"/>
    <mergeCell ref="Q125:R126"/>
    <mergeCell ref="S125:T126"/>
    <mergeCell ref="B121:H121"/>
    <mergeCell ref="I121:J121"/>
    <mergeCell ref="K121:L121"/>
    <mergeCell ref="M121:N121"/>
    <mergeCell ref="B133:H133"/>
    <mergeCell ref="I133:J133"/>
    <mergeCell ref="K133:L133"/>
    <mergeCell ref="M133:N133"/>
    <mergeCell ref="S133:T133"/>
    <mergeCell ref="I130:J132"/>
    <mergeCell ref="S130:T132"/>
    <mergeCell ref="O120:P120"/>
    <mergeCell ref="Q120:R120"/>
    <mergeCell ref="S120:T120"/>
    <mergeCell ref="O121:P121"/>
    <mergeCell ref="Q121:R121"/>
    <mergeCell ref="S121:T121"/>
    <mergeCell ref="S127:T127"/>
    <mergeCell ref="B120:H120"/>
    <mergeCell ref="I120:J120"/>
    <mergeCell ref="K120:L120"/>
    <mergeCell ref="M120:N120"/>
    <mergeCell ref="O119:P119"/>
    <mergeCell ref="Q119:R119"/>
    <mergeCell ref="S119:T119"/>
    <mergeCell ref="B119:H119"/>
    <mergeCell ref="I119:J119"/>
    <mergeCell ref="K119:L119"/>
    <mergeCell ref="M119:N119"/>
    <mergeCell ref="O118:P118"/>
    <mergeCell ref="Q118:R118"/>
    <mergeCell ref="S118:T118"/>
    <mergeCell ref="B118:H118"/>
    <mergeCell ref="I118:J118"/>
    <mergeCell ref="K118:L118"/>
    <mergeCell ref="M118:N118"/>
    <mergeCell ref="O117:P117"/>
    <mergeCell ref="Q117:R117"/>
    <mergeCell ref="S117:T117"/>
    <mergeCell ref="B117:H117"/>
    <mergeCell ref="I117:J117"/>
    <mergeCell ref="K117:L117"/>
    <mergeCell ref="M117:N117"/>
    <mergeCell ref="O116:P116"/>
    <mergeCell ref="Q116:R116"/>
    <mergeCell ref="S116:T116"/>
    <mergeCell ref="B116:H116"/>
    <mergeCell ref="I116:J116"/>
    <mergeCell ref="K116:L116"/>
    <mergeCell ref="M116:N116"/>
    <mergeCell ref="O115:P115"/>
    <mergeCell ref="Q115:R115"/>
    <mergeCell ref="S115:T115"/>
    <mergeCell ref="B115:H115"/>
    <mergeCell ref="I115:J115"/>
    <mergeCell ref="K115:L115"/>
    <mergeCell ref="M115:N115"/>
    <mergeCell ref="O114:P114"/>
    <mergeCell ref="Q114:R114"/>
    <mergeCell ref="S114:T114"/>
    <mergeCell ref="B114:H114"/>
    <mergeCell ref="I114:J114"/>
    <mergeCell ref="K114:L114"/>
    <mergeCell ref="M114:N114"/>
    <mergeCell ref="O113:P113"/>
    <mergeCell ref="Q113:R113"/>
    <mergeCell ref="S113:T113"/>
    <mergeCell ref="B113:H113"/>
    <mergeCell ref="I113:J113"/>
    <mergeCell ref="K113:L113"/>
    <mergeCell ref="M113:N113"/>
    <mergeCell ref="O112:P112"/>
    <mergeCell ref="Q112:R112"/>
    <mergeCell ref="S112:T112"/>
    <mergeCell ref="B112:H112"/>
    <mergeCell ref="I112:J112"/>
    <mergeCell ref="K112:L112"/>
    <mergeCell ref="M112:N112"/>
    <mergeCell ref="O111:P111"/>
    <mergeCell ref="Q111:R111"/>
    <mergeCell ref="S111:T111"/>
    <mergeCell ref="B111:H111"/>
    <mergeCell ref="I111:J111"/>
    <mergeCell ref="K111:L111"/>
    <mergeCell ref="M111:N111"/>
    <mergeCell ref="B110:H110"/>
    <mergeCell ref="I110:J110"/>
    <mergeCell ref="K110:L110"/>
    <mergeCell ref="M110:N110"/>
    <mergeCell ref="O110:P110"/>
    <mergeCell ref="Q110:R110"/>
    <mergeCell ref="S110:T110"/>
    <mergeCell ref="S109:T109"/>
    <mergeCell ref="S105:T105"/>
    <mergeCell ref="B105:H105"/>
    <mergeCell ref="I105:J105"/>
    <mergeCell ref="B107:H107"/>
    <mergeCell ref="I107:J107"/>
    <mergeCell ref="K107:L107"/>
    <mergeCell ref="M107:N107"/>
    <mergeCell ref="O106:P106"/>
    <mergeCell ref="Q106:R106"/>
    <mergeCell ref="Q107:R107"/>
    <mergeCell ref="S106:T106"/>
    <mergeCell ref="B106:H106"/>
    <mergeCell ref="I106:J106"/>
    <mergeCell ref="K106:L106"/>
    <mergeCell ref="M106:N106"/>
    <mergeCell ref="O107:P107"/>
    <mergeCell ref="S104:T104"/>
    <mergeCell ref="B104:H104"/>
    <mergeCell ref="I104:J104"/>
    <mergeCell ref="K104:L104"/>
    <mergeCell ref="M104:N104"/>
    <mergeCell ref="K105:L105"/>
    <mergeCell ref="M105:N105"/>
    <mergeCell ref="O104:P104"/>
    <mergeCell ref="Q104:R104"/>
    <mergeCell ref="O105:P105"/>
    <mergeCell ref="Q105:R105"/>
    <mergeCell ref="O103:P103"/>
    <mergeCell ref="Q103:R103"/>
    <mergeCell ref="S103:T103"/>
    <mergeCell ref="B103:H103"/>
    <mergeCell ref="I103:J103"/>
    <mergeCell ref="K103:L103"/>
    <mergeCell ref="M103:N103"/>
    <mergeCell ref="O102:P102"/>
    <mergeCell ref="Q102:R102"/>
    <mergeCell ref="S102:T102"/>
    <mergeCell ref="B102:H102"/>
    <mergeCell ref="I102:J102"/>
    <mergeCell ref="K102:L102"/>
    <mergeCell ref="M102:N102"/>
    <mergeCell ref="O101:P101"/>
    <mergeCell ref="Q101:R101"/>
    <mergeCell ref="S101:T101"/>
    <mergeCell ref="B101:H101"/>
    <mergeCell ref="I101:J101"/>
    <mergeCell ref="K101:L101"/>
    <mergeCell ref="M101:N101"/>
    <mergeCell ref="O100:P100"/>
    <mergeCell ref="Q100:R100"/>
    <mergeCell ref="S100:T100"/>
    <mergeCell ref="B100:H100"/>
    <mergeCell ref="I100:J100"/>
    <mergeCell ref="K100:L100"/>
    <mergeCell ref="M100:N100"/>
    <mergeCell ref="O99:P99"/>
    <mergeCell ref="Q99:R99"/>
    <mergeCell ref="S99:T99"/>
    <mergeCell ref="B99:H99"/>
    <mergeCell ref="I99:J99"/>
    <mergeCell ref="K99:L99"/>
    <mergeCell ref="M99:N99"/>
    <mergeCell ref="O98:P98"/>
    <mergeCell ref="Q98:R98"/>
    <mergeCell ref="S98:T98"/>
    <mergeCell ref="B98:H98"/>
    <mergeCell ref="I98:J98"/>
    <mergeCell ref="K98:L98"/>
    <mergeCell ref="M98:N98"/>
    <mergeCell ref="O97:P97"/>
    <mergeCell ref="Q97:R97"/>
    <mergeCell ref="S97:T97"/>
    <mergeCell ref="B97:H97"/>
    <mergeCell ref="I97:J97"/>
    <mergeCell ref="K97:L97"/>
    <mergeCell ref="M97:N97"/>
    <mergeCell ref="O96:P96"/>
    <mergeCell ref="Q96:R96"/>
    <mergeCell ref="S96:T96"/>
    <mergeCell ref="B96:H96"/>
    <mergeCell ref="I96:J96"/>
    <mergeCell ref="K96:L96"/>
    <mergeCell ref="M96:N96"/>
    <mergeCell ref="O95:P95"/>
    <mergeCell ref="Q95:R95"/>
    <mergeCell ref="S95:T95"/>
    <mergeCell ref="B95:H95"/>
    <mergeCell ref="I95:J95"/>
    <mergeCell ref="K95:L95"/>
    <mergeCell ref="M95:N95"/>
    <mergeCell ref="O94:P94"/>
    <mergeCell ref="Q94:R94"/>
    <mergeCell ref="S94:T94"/>
    <mergeCell ref="B94:H94"/>
    <mergeCell ref="I94:J94"/>
    <mergeCell ref="K94:L94"/>
    <mergeCell ref="M94:N94"/>
    <mergeCell ref="O93:P93"/>
    <mergeCell ref="Q93:R93"/>
    <mergeCell ref="S93:T93"/>
    <mergeCell ref="B93:H93"/>
    <mergeCell ref="I93:J93"/>
    <mergeCell ref="K93:L93"/>
    <mergeCell ref="M93:N93"/>
    <mergeCell ref="O92:P92"/>
    <mergeCell ref="Q92:R92"/>
    <mergeCell ref="S92:T92"/>
    <mergeCell ref="B92:H92"/>
    <mergeCell ref="I92:J92"/>
    <mergeCell ref="K92:L92"/>
    <mergeCell ref="M92:N92"/>
    <mergeCell ref="O91:P91"/>
    <mergeCell ref="Q91:R91"/>
    <mergeCell ref="S91:T91"/>
    <mergeCell ref="B91:H91"/>
    <mergeCell ref="I91:J91"/>
    <mergeCell ref="K91:L91"/>
    <mergeCell ref="M91:N91"/>
    <mergeCell ref="B90:H90"/>
    <mergeCell ref="I90:J90"/>
    <mergeCell ref="K90:L90"/>
    <mergeCell ref="M90:N90"/>
    <mergeCell ref="O90:P90"/>
    <mergeCell ref="Q90:R90"/>
    <mergeCell ref="S90:T90"/>
    <mergeCell ref="M87:N89"/>
    <mergeCell ref="O87:P89"/>
    <mergeCell ref="Q87:R89"/>
    <mergeCell ref="S87:T89"/>
    <mergeCell ref="A87:A89"/>
    <mergeCell ref="B87:H89"/>
    <mergeCell ref="I87:J89"/>
    <mergeCell ref="K87:L89"/>
    <mergeCell ref="O85:P85"/>
    <mergeCell ref="Q85:R85"/>
    <mergeCell ref="S85:T85"/>
    <mergeCell ref="B85:H85"/>
    <mergeCell ref="I85:J85"/>
    <mergeCell ref="K85:L85"/>
    <mergeCell ref="M85:N85"/>
    <mergeCell ref="O84:P84"/>
    <mergeCell ref="Q84:R84"/>
    <mergeCell ref="S84:T84"/>
    <mergeCell ref="B84:H84"/>
    <mergeCell ref="I84:J84"/>
    <mergeCell ref="K84:L84"/>
    <mergeCell ref="M84:N84"/>
    <mergeCell ref="O83:P83"/>
    <mergeCell ref="Q83:R83"/>
    <mergeCell ref="S83:T83"/>
    <mergeCell ref="B83:H83"/>
    <mergeCell ref="I83:J83"/>
    <mergeCell ref="K83:L83"/>
    <mergeCell ref="M83:N83"/>
    <mergeCell ref="O82:P82"/>
    <mergeCell ref="Q82:R82"/>
    <mergeCell ref="S82:T82"/>
    <mergeCell ref="B82:H82"/>
    <mergeCell ref="I82:J82"/>
    <mergeCell ref="K82:L82"/>
    <mergeCell ref="M82:N82"/>
    <mergeCell ref="O81:P81"/>
    <mergeCell ref="Q81:R81"/>
    <mergeCell ref="S81:T81"/>
    <mergeCell ref="B81:H81"/>
    <mergeCell ref="I81:J81"/>
    <mergeCell ref="K81:L81"/>
    <mergeCell ref="M81:N81"/>
    <mergeCell ref="O80:P80"/>
    <mergeCell ref="Q80:R80"/>
    <mergeCell ref="S80:T80"/>
    <mergeCell ref="B80:H80"/>
    <mergeCell ref="I80:J80"/>
    <mergeCell ref="K80:L80"/>
    <mergeCell ref="M80:N80"/>
    <mergeCell ref="O79:P79"/>
    <mergeCell ref="Q79:R79"/>
    <mergeCell ref="S79:T79"/>
    <mergeCell ref="B79:H79"/>
    <mergeCell ref="I79:J79"/>
    <mergeCell ref="K79:L79"/>
    <mergeCell ref="M79:N79"/>
    <mergeCell ref="O78:P78"/>
    <mergeCell ref="Q78:R78"/>
    <mergeCell ref="S78:T78"/>
    <mergeCell ref="B78:H78"/>
    <mergeCell ref="I78:J78"/>
    <mergeCell ref="K78:L78"/>
    <mergeCell ref="M78:N78"/>
    <mergeCell ref="O77:P77"/>
    <mergeCell ref="Q77:R77"/>
    <mergeCell ref="S77:T77"/>
    <mergeCell ref="B77:H77"/>
    <mergeCell ref="I77:J77"/>
    <mergeCell ref="K77:L77"/>
    <mergeCell ref="M77:N77"/>
    <mergeCell ref="O76:P76"/>
    <mergeCell ref="Q76:R76"/>
    <mergeCell ref="S76:T76"/>
    <mergeCell ref="B76:H76"/>
    <mergeCell ref="I76:J76"/>
    <mergeCell ref="K76:L76"/>
    <mergeCell ref="M76:N76"/>
    <mergeCell ref="O75:P75"/>
    <mergeCell ref="Q75:R75"/>
    <mergeCell ref="S75:T75"/>
    <mergeCell ref="B75:H75"/>
    <mergeCell ref="I75:J75"/>
    <mergeCell ref="K75:L75"/>
    <mergeCell ref="M75:N75"/>
    <mergeCell ref="O74:P74"/>
    <mergeCell ref="Q74:R74"/>
    <mergeCell ref="S74:T74"/>
    <mergeCell ref="B74:H74"/>
    <mergeCell ref="I74:J74"/>
    <mergeCell ref="K74:L74"/>
    <mergeCell ref="M74:N74"/>
    <mergeCell ref="O73:P73"/>
    <mergeCell ref="Q73:R73"/>
    <mergeCell ref="S73:T73"/>
    <mergeCell ref="B73:H73"/>
    <mergeCell ref="I73:J73"/>
    <mergeCell ref="K73:L73"/>
    <mergeCell ref="M73:N73"/>
    <mergeCell ref="O72:P72"/>
    <mergeCell ref="Q72:R72"/>
    <mergeCell ref="S72:T72"/>
    <mergeCell ref="B72:H72"/>
    <mergeCell ref="I72:J72"/>
    <mergeCell ref="K72:L72"/>
    <mergeCell ref="M72:N72"/>
    <mergeCell ref="O71:P71"/>
    <mergeCell ref="Q71:R71"/>
    <mergeCell ref="S71:T71"/>
    <mergeCell ref="B71:H71"/>
    <mergeCell ref="I71:J71"/>
    <mergeCell ref="K71:L71"/>
    <mergeCell ref="M71:N71"/>
    <mergeCell ref="O70:P70"/>
    <mergeCell ref="Q70:R70"/>
    <mergeCell ref="S70:T70"/>
    <mergeCell ref="B70:H70"/>
    <mergeCell ref="I70:J70"/>
    <mergeCell ref="K70:L70"/>
    <mergeCell ref="M70:N70"/>
    <mergeCell ref="O69:P69"/>
    <mergeCell ref="Q69:R69"/>
    <mergeCell ref="S69:T69"/>
    <mergeCell ref="B69:H69"/>
    <mergeCell ref="I69:J69"/>
    <mergeCell ref="K69:L69"/>
    <mergeCell ref="M69:N69"/>
    <mergeCell ref="O68:P68"/>
    <mergeCell ref="Q68:R68"/>
    <mergeCell ref="S68:T68"/>
    <mergeCell ref="B68:H68"/>
    <mergeCell ref="I68:J68"/>
    <mergeCell ref="K68:L68"/>
    <mergeCell ref="M68:N68"/>
    <mergeCell ref="O67:P67"/>
    <mergeCell ref="Q67:R67"/>
    <mergeCell ref="S67:T67"/>
    <mergeCell ref="B67:H67"/>
    <mergeCell ref="I67:J67"/>
    <mergeCell ref="K67:L67"/>
    <mergeCell ref="M67:N67"/>
    <mergeCell ref="O66:P66"/>
    <mergeCell ref="Q66:R66"/>
    <mergeCell ref="S66:T66"/>
    <mergeCell ref="B66:H66"/>
    <mergeCell ref="I66:J66"/>
    <mergeCell ref="K66:L66"/>
    <mergeCell ref="M66:N66"/>
    <mergeCell ref="O65:P65"/>
    <mergeCell ref="Q65:R65"/>
    <mergeCell ref="S65:T65"/>
    <mergeCell ref="B65:H65"/>
    <mergeCell ref="I65:J65"/>
    <mergeCell ref="K65:L65"/>
    <mergeCell ref="M65:N65"/>
    <mergeCell ref="O64:P64"/>
    <mergeCell ref="Q64:R64"/>
    <mergeCell ref="S64:T64"/>
    <mergeCell ref="B64:H64"/>
    <mergeCell ref="I64:J64"/>
    <mergeCell ref="K64:L64"/>
    <mergeCell ref="M64:N64"/>
    <mergeCell ref="O63:P63"/>
    <mergeCell ref="Q63:R63"/>
    <mergeCell ref="S63:T63"/>
    <mergeCell ref="B63:H63"/>
    <mergeCell ref="I63:J63"/>
    <mergeCell ref="K63:L63"/>
    <mergeCell ref="M63:N63"/>
    <mergeCell ref="O62:P62"/>
    <mergeCell ref="Q62:R62"/>
    <mergeCell ref="S62:T62"/>
    <mergeCell ref="B62:H62"/>
    <mergeCell ref="I62:J62"/>
    <mergeCell ref="K62:L62"/>
    <mergeCell ref="M62:N62"/>
    <mergeCell ref="O61:P61"/>
    <mergeCell ref="Q61:R61"/>
    <mergeCell ref="S61:T61"/>
    <mergeCell ref="B61:H61"/>
    <mergeCell ref="I61:J61"/>
    <mergeCell ref="K61:L61"/>
    <mergeCell ref="M61:N61"/>
    <mergeCell ref="O60:P60"/>
    <mergeCell ref="Q60:R60"/>
    <mergeCell ref="S60:T60"/>
    <mergeCell ref="B60:H60"/>
    <mergeCell ref="I60:J60"/>
    <mergeCell ref="K60:L60"/>
    <mergeCell ref="M60:N60"/>
    <mergeCell ref="O59:P59"/>
    <mergeCell ref="Q59:R59"/>
    <mergeCell ref="S59:T59"/>
    <mergeCell ref="B59:H59"/>
    <mergeCell ref="I59:J59"/>
    <mergeCell ref="K59:L59"/>
    <mergeCell ref="M59:N59"/>
    <mergeCell ref="O58:P58"/>
    <mergeCell ref="Q58:R58"/>
    <mergeCell ref="S58:T58"/>
    <mergeCell ref="B58:H58"/>
    <mergeCell ref="I58:J58"/>
    <mergeCell ref="K58:L58"/>
    <mergeCell ref="M58:N58"/>
    <mergeCell ref="O57:P57"/>
    <mergeCell ref="Q57:R57"/>
    <mergeCell ref="S57:T57"/>
    <mergeCell ref="B57:H57"/>
    <mergeCell ref="I57:J57"/>
    <mergeCell ref="K57:L57"/>
    <mergeCell ref="M57:N57"/>
    <mergeCell ref="O56:P56"/>
    <mergeCell ref="Q56:R56"/>
    <mergeCell ref="S56:T56"/>
    <mergeCell ref="B56:H56"/>
    <mergeCell ref="I56:J56"/>
    <mergeCell ref="K56:L56"/>
    <mergeCell ref="M56:N56"/>
    <mergeCell ref="O55:P55"/>
    <mergeCell ref="Q55:R55"/>
    <mergeCell ref="S55:T55"/>
    <mergeCell ref="B55:H55"/>
    <mergeCell ref="I55:J55"/>
    <mergeCell ref="K55:L55"/>
    <mergeCell ref="M55:N55"/>
    <mergeCell ref="O54:P54"/>
    <mergeCell ref="Q54:R54"/>
    <mergeCell ref="S54:T54"/>
    <mergeCell ref="B54:H54"/>
    <mergeCell ref="I54:J54"/>
    <mergeCell ref="K54:L54"/>
    <mergeCell ref="M54:N54"/>
    <mergeCell ref="O53:P53"/>
    <mergeCell ref="Q53:R53"/>
    <mergeCell ref="S53:T53"/>
    <mergeCell ref="B53:H53"/>
    <mergeCell ref="I53:J53"/>
    <mergeCell ref="K53:L53"/>
    <mergeCell ref="M53:N53"/>
    <mergeCell ref="O52:P52"/>
    <mergeCell ref="Q52:R52"/>
    <mergeCell ref="S52:T52"/>
    <mergeCell ref="B52:H52"/>
    <mergeCell ref="I52:J52"/>
    <mergeCell ref="K52:L52"/>
    <mergeCell ref="M52:N52"/>
    <mergeCell ref="O51:P51"/>
    <mergeCell ref="Q51:R51"/>
    <mergeCell ref="S51:T51"/>
    <mergeCell ref="B51:H51"/>
    <mergeCell ref="I51:J51"/>
    <mergeCell ref="K51:L51"/>
    <mergeCell ref="M51:N51"/>
    <mergeCell ref="O50:P50"/>
    <mergeCell ref="Q50:R50"/>
    <mergeCell ref="S50:T50"/>
    <mergeCell ref="B50:H50"/>
    <mergeCell ref="I50:J50"/>
    <mergeCell ref="K50:L50"/>
    <mergeCell ref="M50:N50"/>
    <mergeCell ref="O49:P49"/>
    <mergeCell ref="Q49:R49"/>
    <mergeCell ref="S49:T49"/>
    <mergeCell ref="B49:H49"/>
    <mergeCell ref="I49:J49"/>
    <mergeCell ref="K49:L49"/>
    <mergeCell ref="M49:N49"/>
    <mergeCell ref="O48:P48"/>
    <mergeCell ref="Q48:R48"/>
    <mergeCell ref="S48:T48"/>
    <mergeCell ref="B48:H48"/>
    <mergeCell ref="I48:J48"/>
    <mergeCell ref="K48:L48"/>
    <mergeCell ref="M48:N48"/>
    <mergeCell ref="B47:H47"/>
    <mergeCell ref="I47:J47"/>
    <mergeCell ref="K47:L47"/>
    <mergeCell ref="M47:N47"/>
    <mergeCell ref="O47:P47"/>
    <mergeCell ref="Q47:R47"/>
    <mergeCell ref="S47:T47"/>
    <mergeCell ref="M44:N46"/>
    <mergeCell ref="O44:P46"/>
    <mergeCell ref="Q44:R46"/>
    <mergeCell ref="S44:T46"/>
    <mergeCell ref="A44:A46"/>
    <mergeCell ref="B44:H46"/>
    <mergeCell ref="I44:J46"/>
    <mergeCell ref="K44:L46"/>
    <mergeCell ref="O42:P42"/>
    <mergeCell ref="Q42:R42"/>
    <mergeCell ref="S42:T42"/>
    <mergeCell ref="B42:H42"/>
    <mergeCell ref="I42:J42"/>
    <mergeCell ref="K42:L42"/>
    <mergeCell ref="M42:N42"/>
    <mergeCell ref="O41:P41"/>
    <mergeCell ref="Q41:R41"/>
    <mergeCell ref="S41:T41"/>
    <mergeCell ref="B41:H41"/>
    <mergeCell ref="I41:J41"/>
    <mergeCell ref="K41:L41"/>
    <mergeCell ref="M41:N41"/>
    <mergeCell ref="O40:P40"/>
    <mergeCell ref="Q40:R40"/>
    <mergeCell ref="S40:T40"/>
    <mergeCell ref="B40:H40"/>
    <mergeCell ref="I40:J40"/>
    <mergeCell ref="K40:L40"/>
    <mergeCell ref="M40:N40"/>
    <mergeCell ref="O39:P39"/>
    <mergeCell ref="Q39:R39"/>
    <mergeCell ref="S39:T39"/>
    <mergeCell ref="B39:H39"/>
    <mergeCell ref="I39:J39"/>
    <mergeCell ref="K39:L39"/>
    <mergeCell ref="M39:N39"/>
    <mergeCell ref="O38:P38"/>
    <mergeCell ref="Q38:R38"/>
    <mergeCell ref="S38:T38"/>
    <mergeCell ref="B38:H38"/>
    <mergeCell ref="I38:J38"/>
    <mergeCell ref="K38:L38"/>
    <mergeCell ref="M38:N38"/>
    <mergeCell ref="O37:P37"/>
    <mergeCell ref="Q37:R37"/>
    <mergeCell ref="S37:T37"/>
    <mergeCell ref="B37:H37"/>
    <mergeCell ref="I37:J37"/>
    <mergeCell ref="K37:L37"/>
    <mergeCell ref="M37:N37"/>
    <mergeCell ref="O36:P36"/>
    <mergeCell ref="Q36:R36"/>
    <mergeCell ref="S36:T36"/>
    <mergeCell ref="B36:H36"/>
    <mergeCell ref="I36:J36"/>
    <mergeCell ref="K36:L36"/>
    <mergeCell ref="M36:N36"/>
    <mergeCell ref="O35:P35"/>
    <mergeCell ref="Q35:R35"/>
    <mergeCell ref="S35:T35"/>
    <mergeCell ref="B35:H35"/>
    <mergeCell ref="I35:J35"/>
    <mergeCell ref="K35:L35"/>
    <mergeCell ref="M35:N35"/>
    <mergeCell ref="O34:P34"/>
    <mergeCell ref="Q34:R34"/>
    <mergeCell ref="S34:T34"/>
    <mergeCell ref="B34:H34"/>
    <mergeCell ref="I34:J34"/>
    <mergeCell ref="K34:L34"/>
    <mergeCell ref="M34:N34"/>
    <mergeCell ref="O33:P33"/>
    <mergeCell ref="Q33:R33"/>
    <mergeCell ref="S33:T33"/>
    <mergeCell ref="B33:H33"/>
    <mergeCell ref="I33:J33"/>
    <mergeCell ref="K33:L33"/>
    <mergeCell ref="M33:N33"/>
    <mergeCell ref="O32:P32"/>
    <mergeCell ref="Q32:R32"/>
    <mergeCell ref="S32:T32"/>
    <mergeCell ref="B32:H32"/>
    <mergeCell ref="I32:J32"/>
    <mergeCell ref="K32:L32"/>
    <mergeCell ref="M32:N32"/>
    <mergeCell ref="O31:P31"/>
    <mergeCell ref="Q31:R31"/>
    <mergeCell ref="S31:T31"/>
    <mergeCell ref="B31:H31"/>
    <mergeCell ref="I31:J31"/>
    <mergeCell ref="K31:L31"/>
    <mergeCell ref="M31:N31"/>
    <mergeCell ref="O30:P30"/>
    <mergeCell ref="Q30:R30"/>
    <mergeCell ref="S30:T30"/>
    <mergeCell ref="B30:H30"/>
    <mergeCell ref="I30:J30"/>
    <mergeCell ref="K30:L30"/>
    <mergeCell ref="M30:N30"/>
    <mergeCell ref="O29:P29"/>
    <mergeCell ref="Q29:R29"/>
    <mergeCell ref="S29:T29"/>
    <mergeCell ref="B29:H29"/>
    <mergeCell ref="I29:J29"/>
    <mergeCell ref="K29:L29"/>
    <mergeCell ref="M29:N29"/>
    <mergeCell ref="O28:P28"/>
    <mergeCell ref="Q28:R28"/>
    <mergeCell ref="S28:T28"/>
    <mergeCell ref="B28:H28"/>
    <mergeCell ref="I28:J28"/>
    <mergeCell ref="K28:L28"/>
    <mergeCell ref="M28:N28"/>
    <mergeCell ref="O27:P27"/>
    <mergeCell ref="Q27:R27"/>
    <mergeCell ref="S27:T27"/>
    <mergeCell ref="B27:H27"/>
    <mergeCell ref="I27:J27"/>
    <mergeCell ref="K27:L27"/>
    <mergeCell ref="M27:N27"/>
    <mergeCell ref="O26:P26"/>
    <mergeCell ref="Q26:R26"/>
    <mergeCell ref="S26:T26"/>
    <mergeCell ref="B26:H26"/>
    <mergeCell ref="I26:J26"/>
    <mergeCell ref="K26:L26"/>
    <mergeCell ref="M26:N26"/>
    <mergeCell ref="O25:P25"/>
    <mergeCell ref="Q25:R25"/>
    <mergeCell ref="S25:T25"/>
    <mergeCell ref="B25:H25"/>
    <mergeCell ref="I25:J25"/>
    <mergeCell ref="K25:L25"/>
    <mergeCell ref="M25:N25"/>
    <mergeCell ref="O24:P24"/>
    <mergeCell ref="Q24:R24"/>
    <mergeCell ref="S24:T24"/>
    <mergeCell ref="B24:H24"/>
    <mergeCell ref="I24:J24"/>
    <mergeCell ref="K24:L24"/>
    <mergeCell ref="M24:N24"/>
    <mergeCell ref="O23:P23"/>
    <mergeCell ref="Q23:R23"/>
    <mergeCell ref="S23:T23"/>
    <mergeCell ref="B23:H23"/>
    <mergeCell ref="I23:J23"/>
    <mergeCell ref="K23:L23"/>
    <mergeCell ref="M23:N23"/>
    <mergeCell ref="O22:P22"/>
    <mergeCell ref="Q22:R22"/>
    <mergeCell ref="S22:T22"/>
    <mergeCell ref="B22:H22"/>
    <mergeCell ref="I22:J22"/>
    <mergeCell ref="K22:L22"/>
    <mergeCell ref="M22:N22"/>
    <mergeCell ref="O21:P21"/>
    <mergeCell ref="Q21:R21"/>
    <mergeCell ref="S21:T21"/>
    <mergeCell ref="B21:H21"/>
    <mergeCell ref="I21:J21"/>
    <mergeCell ref="K21:L21"/>
    <mergeCell ref="M21:N21"/>
    <mergeCell ref="O20:P20"/>
    <mergeCell ref="Q20:R20"/>
    <mergeCell ref="S20:T20"/>
    <mergeCell ref="B20:H20"/>
    <mergeCell ref="I20:J20"/>
    <mergeCell ref="K20:L20"/>
    <mergeCell ref="M20:N20"/>
    <mergeCell ref="O19:P19"/>
    <mergeCell ref="Q19:R19"/>
    <mergeCell ref="S19:T19"/>
    <mergeCell ref="B19:H19"/>
    <mergeCell ref="I19:J19"/>
    <mergeCell ref="K19:L19"/>
    <mergeCell ref="M19:N19"/>
    <mergeCell ref="O18:P18"/>
    <mergeCell ref="Q18:R18"/>
    <mergeCell ref="S18:T18"/>
    <mergeCell ref="B18:H18"/>
    <mergeCell ref="I18:J18"/>
    <mergeCell ref="K18:L18"/>
    <mergeCell ref="M18:N18"/>
    <mergeCell ref="O17:P17"/>
    <mergeCell ref="Q17:R17"/>
    <mergeCell ref="S17:T17"/>
    <mergeCell ref="B17:H17"/>
    <mergeCell ref="I17:J17"/>
    <mergeCell ref="K17:L17"/>
    <mergeCell ref="M17:N17"/>
    <mergeCell ref="O16:P16"/>
    <mergeCell ref="Q16:R16"/>
    <mergeCell ref="S16:T16"/>
    <mergeCell ref="B16:H16"/>
    <mergeCell ref="I16:J16"/>
    <mergeCell ref="K16:L16"/>
    <mergeCell ref="M16:N16"/>
    <mergeCell ref="O15:P15"/>
    <mergeCell ref="Q15:R15"/>
    <mergeCell ref="S15:T15"/>
    <mergeCell ref="B15:H15"/>
    <mergeCell ref="I15:J15"/>
    <mergeCell ref="K15:L15"/>
    <mergeCell ref="M15:N15"/>
    <mergeCell ref="O14:P14"/>
    <mergeCell ref="Q14:R14"/>
    <mergeCell ref="S14:T14"/>
    <mergeCell ref="B14:H14"/>
    <mergeCell ref="I14:J14"/>
    <mergeCell ref="K14:L14"/>
    <mergeCell ref="M14:N14"/>
    <mergeCell ref="O13:P13"/>
    <mergeCell ref="Q13:R13"/>
    <mergeCell ref="S13:T13"/>
    <mergeCell ref="B13:H13"/>
    <mergeCell ref="I13:J13"/>
    <mergeCell ref="K13:L13"/>
    <mergeCell ref="M13:N13"/>
    <mergeCell ref="O12:P12"/>
    <mergeCell ref="Q12:R12"/>
    <mergeCell ref="S12:T12"/>
    <mergeCell ref="B12:H12"/>
    <mergeCell ref="I12:J12"/>
    <mergeCell ref="K12:L12"/>
    <mergeCell ref="M12:N12"/>
    <mergeCell ref="O11:P11"/>
    <mergeCell ref="Q11:R11"/>
    <mergeCell ref="S11:T11"/>
    <mergeCell ref="B11:H11"/>
    <mergeCell ref="I11:J11"/>
    <mergeCell ref="K11:L11"/>
    <mergeCell ref="M11:N11"/>
    <mergeCell ref="O10:P10"/>
    <mergeCell ref="Q10:R10"/>
    <mergeCell ref="S10:T10"/>
    <mergeCell ref="B10:H10"/>
    <mergeCell ref="I10:J10"/>
    <mergeCell ref="K10:L10"/>
    <mergeCell ref="M10:N10"/>
    <mergeCell ref="O9:P9"/>
    <mergeCell ref="Q9:R9"/>
    <mergeCell ref="S9:T9"/>
    <mergeCell ref="B9:H9"/>
    <mergeCell ref="I9:J9"/>
    <mergeCell ref="K9:L9"/>
    <mergeCell ref="M9:N9"/>
    <mergeCell ref="S8:T8"/>
    <mergeCell ref="B8:H8"/>
    <mergeCell ref="I8:J8"/>
    <mergeCell ref="K8:L8"/>
    <mergeCell ref="M8:N8"/>
    <mergeCell ref="O8:P8"/>
    <mergeCell ref="Q8:R8"/>
    <mergeCell ref="O7:P7"/>
    <mergeCell ref="Q7:R7"/>
    <mergeCell ref="B7:H7"/>
    <mergeCell ref="I7:J7"/>
    <mergeCell ref="K7:L7"/>
    <mergeCell ref="M7:N7"/>
    <mergeCell ref="Q158:R158"/>
    <mergeCell ref="S7:T7"/>
    <mergeCell ref="A4:A6"/>
    <mergeCell ref="B4:H6"/>
    <mergeCell ref="I4:J6"/>
    <mergeCell ref="K4:L6"/>
    <mergeCell ref="M4:N6"/>
    <mergeCell ref="O4:P6"/>
    <mergeCell ref="Q4:R6"/>
    <mergeCell ref="S4:T6"/>
    <mergeCell ref="A130:A132"/>
    <mergeCell ref="B130:H132"/>
    <mergeCell ref="K130:L132"/>
    <mergeCell ref="M130:N132"/>
    <mergeCell ref="B127:H127"/>
    <mergeCell ref="I127:J127"/>
    <mergeCell ref="S158:T158"/>
    <mergeCell ref="O130:P132"/>
    <mergeCell ref="Q130:R132"/>
    <mergeCell ref="B158:H158"/>
    <mergeCell ref="I158:J158"/>
    <mergeCell ref="K158:L158"/>
    <mergeCell ref="M158:N158"/>
    <mergeCell ref="O158:P158"/>
    <mergeCell ref="A125:A126"/>
    <mergeCell ref="B125:H126"/>
    <mergeCell ref="I125:J126"/>
    <mergeCell ref="K125:L126"/>
    <mergeCell ref="B192:H192"/>
    <mergeCell ref="B193:H193"/>
    <mergeCell ref="I192:J192"/>
    <mergeCell ref="I193:J193"/>
    <mergeCell ref="M178:N178"/>
    <mergeCell ref="O178:P178"/>
    <mergeCell ref="Q178:R178"/>
    <mergeCell ref="B177:H177"/>
    <mergeCell ref="I177:J177"/>
    <mergeCell ref="K177:L177"/>
    <mergeCell ref="M177:N177"/>
    <mergeCell ref="K182:L182"/>
    <mergeCell ref="M182:N182"/>
    <mergeCell ref="S193:T193"/>
    <mergeCell ref="O192:P192"/>
    <mergeCell ref="O193:P193"/>
    <mergeCell ref="Q192:R192"/>
    <mergeCell ref="Q193:R193"/>
    <mergeCell ref="O182:P182"/>
    <mergeCell ref="Q182:R182"/>
    <mergeCell ref="M193:N193"/>
    <mergeCell ref="S178:T178"/>
    <mergeCell ref="S192:T192"/>
    <mergeCell ref="M192:N192"/>
    <mergeCell ref="S182:T182"/>
    <mergeCell ref="S179:T179"/>
    <mergeCell ref="S180:T180"/>
    <mergeCell ref="O179:P179"/>
    <mergeCell ref="Q183:R183"/>
    <mergeCell ref="S183:T183"/>
    <mergeCell ref="O184:P184"/>
    <mergeCell ref="K180:L180"/>
    <mergeCell ref="M180:N180"/>
    <mergeCell ref="O180:P180"/>
    <mergeCell ref="Q180:R180"/>
    <mergeCell ref="B179:H179"/>
    <mergeCell ref="I179:J179"/>
    <mergeCell ref="I206:J206"/>
    <mergeCell ref="I205:J205"/>
    <mergeCell ref="B205:H205"/>
    <mergeCell ref="B206:H206"/>
    <mergeCell ref="B180:H180"/>
    <mergeCell ref="I180:J180"/>
    <mergeCell ref="B182:H182"/>
    <mergeCell ref="I182:J182"/>
    <mergeCell ref="B219:H219"/>
    <mergeCell ref="I219:J219"/>
    <mergeCell ref="Q179:R179"/>
    <mergeCell ref="K179:L179"/>
    <mergeCell ref="M179:N179"/>
    <mergeCell ref="K192:L192"/>
    <mergeCell ref="K193:L193"/>
    <mergeCell ref="M216:N218"/>
    <mergeCell ref="O216:P218"/>
    <mergeCell ref="Q216:R218"/>
    <mergeCell ref="K219:L219"/>
    <mergeCell ref="M219:N219"/>
    <mergeCell ref="S216:T218"/>
    <mergeCell ref="A216:A218"/>
    <mergeCell ref="B216:H218"/>
    <mergeCell ref="I216:J218"/>
    <mergeCell ref="K216:L218"/>
    <mergeCell ref="O219:P219"/>
    <mergeCell ref="Q219:R219"/>
    <mergeCell ref="S219:T219"/>
  </mergeCells>
  <printOptions/>
  <pageMargins left="0.2755905511811024" right="0.1968503937007874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C38" sqref="C38"/>
    </sheetView>
  </sheetViews>
  <sheetFormatPr defaultColWidth="9.140625" defaultRowHeight="12.75"/>
  <sheetData>
    <row r="2" spans="1:13" ht="12.75">
      <c r="A2" s="90" t="s">
        <v>63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93">
        <v>1217100</v>
      </c>
      <c r="M2" s="94"/>
    </row>
    <row r="3" spans="1:13" ht="12.75">
      <c r="A3" s="90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2"/>
      <c r="L3" s="93">
        <v>105200</v>
      </c>
      <c r="M3" s="94"/>
    </row>
    <row r="4" spans="1:13" ht="12.75">
      <c r="A4" s="90" t="s">
        <v>65</v>
      </c>
      <c r="B4" s="91"/>
      <c r="C4" s="91"/>
      <c r="D4" s="91"/>
      <c r="E4" s="91"/>
      <c r="F4" s="91"/>
      <c r="G4" s="91"/>
      <c r="H4" s="91"/>
      <c r="I4" s="91"/>
      <c r="J4" s="91"/>
      <c r="K4" s="92"/>
      <c r="L4" s="93">
        <v>704300</v>
      </c>
      <c r="M4" s="94"/>
    </row>
    <row r="5" spans="1:13" ht="12.75">
      <c r="A5" s="90" t="s">
        <v>66</v>
      </c>
      <c r="B5" s="91"/>
      <c r="C5" s="91"/>
      <c r="D5" s="91"/>
      <c r="E5" s="91"/>
      <c r="F5" s="91"/>
      <c r="G5" s="91"/>
      <c r="H5" s="91"/>
      <c r="I5" s="91"/>
      <c r="J5" s="91"/>
      <c r="K5" s="92"/>
      <c r="L5" s="93">
        <v>453700</v>
      </c>
      <c r="M5" s="94"/>
    </row>
    <row r="6" spans="1:13" ht="12.75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7"/>
      <c r="L6" s="98">
        <v>45000</v>
      </c>
      <c r="M6" s="99"/>
    </row>
    <row r="7" spans="1:13" ht="12.75">
      <c r="A7" s="90" t="s">
        <v>68</v>
      </c>
      <c r="B7" s="91"/>
      <c r="C7" s="91"/>
      <c r="D7" s="91"/>
      <c r="E7" s="91"/>
      <c r="F7" s="91"/>
      <c r="G7" s="91"/>
      <c r="H7" s="91"/>
      <c r="I7" s="91"/>
      <c r="J7" s="91"/>
      <c r="K7" s="92"/>
      <c r="L7" s="93">
        <v>80000</v>
      </c>
      <c r="M7" s="94"/>
    </row>
    <row r="8" spans="1:13" ht="12.75">
      <c r="A8" s="90" t="s">
        <v>82</v>
      </c>
      <c r="B8" s="91"/>
      <c r="C8" s="91"/>
      <c r="D8" s="91"/>
      <c r="E8" s="91"/>
      <c r="F8" s="91"/>
      <c r="G8" s="91"/>
      <c r="H8" s="91"/>
      <c r="I8" s="91"/>
      <c r="J8" s="91"/>
      <c r="K8" s="92"/>
      <c r="L8" s="93">
        <v>10000</v>
      </c>
      <c r="M8" s="94"/>
    </row>
  </sheetData>
  <sheetProtection/>
  <mergeCells count="14">
    <mergeCell ref="A8:K8"/>
    <mergeCell ref="L8:M8"/>
    <mergeCell ref="A6:K6"/>
    <mergeCell ref="L6:M6"/>
    <mergeCell ref="A7:K7"/>
    <mergeCell ref="L7:M7"/>
    <mergeCell ref="A4:K4"/>
    <mergeCell ref="L4:M4"/>
    <mergeCell ref="A5:K5"/>
    <mergeCell ref="L5:M5"/>
    <mergeCell ref="A2:K2"/>
    <mergeCell ref="L2:M2"/>
    <mergeCell ref="A3:K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zihnijak</dc:creator>
  <cp:keywords/>
  <dc:description/>
  <cp:lastModifiedBy>senadm</cp:lastModifiedBy>
  <cp:lastPrinted>2015-12-30T08:21:17Z</cp:lastPrinted>
  <dcterms:created xsi:type="dcterms:W3CDTF">2013-09-20T06:57:48Z</dcterms:created>
  <dcterms:modified xsi:type="dcterms:W3CDTF">2015-12-30T08:21:20Z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